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02"/>
  <workbookPr defaultThemeVersion="124226"/>
  <xr:revisionPtr revIDLastSave="0" documentId="11_41E2E8663943D06C708B9B63B4E0CD413FD828E3" xr6:coauthVersionLast="47" xr6:coauthVersionMax="47" xr10:uidLastSave="{00000000-0000-0000-0000-000000000000}"/>
  <bookViews>
    <workbookView xWindow="-120" yWindow="-120" windowWidth="29040" windowHeight="15840" tabRatio="937" xr2:uid="{00000000-000D-0000-FFFF-FFFF00000000}"/>
  </bookViews>
  <sheets>
    <sheet name="1- Gestor operacional do lote" sheetId="1" r:id="rId1"/>
    <sheet name="3-PLANILHA CONSOLIDADA " sheetId="19" r:id="rId2"/>
    <sheet name="2-Servente" sheetId="17" r:id="rId3"/>
  </sheets>
  <externalReferences>
    <externalReference r:id="rId4"/>
  </externalReferences>
  <definedNames>
    <definedName name="_xlnm.Print_Area" localSheetId="0">'1- Gestor operacional do lote'!$A$1:$D$88</definedName>
    <definedName name="_xlnm.Print_Area" localSheetId="2">'2-Servente'!$A$1:$D$88</definedName>
    <definedName name="DT_CT_ENC_PREDIAL">'[1]CONT PAG PREDIAL'!$M$14</definedName>
    <definedName name="DT_CT_PREDIAL">'[1]CONT PAG PREDIAL'!$H$14</definedName>
    <definedName name="PERCENT_REAL_PREDIAL">'[1]CONT PAG PREDIAL'!$M$29</definedName>
    <definedName name="Qtd_MO_PREDIAL">'[1]PAINEL CONTRATOS'!$H$25</definedName>
    <definedName name="TOTAL_PAGO_PREDIAL">'[1]CONT PAG PREDIAL'!$M$28</definedName>
    <definedName name="VLR_CT_PREDIAL">'[1]CONT PAG PREDIAL'!$M$19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7" l="1"/>
  <c r="C88" i="17" l="1"/>
  <c r="I11" i="19"/>
  <c r="J23" i="19" s="1"/>
  <c r="D17" i="17"/>
  <c r="D17" i="1"/>
  <c r="D11" i="1"/>
  <c r="D11" i="17" l="1"/>
  <c r="D13" i="17" s="1"/>
  <c r="D27" i="17"/>
  <c r="D82" i="17" s="1"/>
  <c r="D34" i="17"/>
  <c r="D83" i="17" s="1"/>
  <c r="C46" i="17"/>
  <c r="C57" i="17"/>
  <c r="C65" i="17"/>
  <c r="D13" i="1"/>
  <c r="D15" i="1" s="1"/>
  <c r="D14" i="1"/>
  <c r="D27" i="1"/>
  <c r="D82" i="1" s="1"/>
  <c r="D34" i="1"/>
  <c r="D83" i="1" s="1"/>
  <c r="C46" i="1"/>
  <c r="C57" i="1"/>
  <c r="C65" i="1"/>
  <c r="C67" i="17" l="1"/>
  <c r="C68" i="17" s="1"/>
  <c r="C67" i="1"/>
  <c r="C68" i="1" s="1"/>
  <c r="D14" i="17"/>
  <c r="D15" i="17"/>
  <c r="D18" i="1"/>
  <c r="D18" i="17" l="1"/>
  <c r="D40" i="17" s="1"/>
  <c r="D39" i="1"/>
  <c r="D41" i="1"/>
  <c r="D43" i="1"/>
  <c r="D44" i="1"/>
  <c r="D48" i="1"/>
  <c r="D50" i="1"/>
  <c r="D52" i="1"/>
  <c r="D54" i="1"/>
  <c r="D56" i="1"/>
  <c r="D60" i="1"/>
  <c r="D62" i="1"/>
  <c r="D64" i="1"/>
  <c r="D67" i="1"/>
  <c r="D38" i="1"/>
  <c r="D40" i="1"/>
  <c r="D42" i="1"/>
  <c r="D45" i="1"/>
  <c r="D49" i="1"/>
  <c r="D51" i="1"/>
  <c r="D53" i="1"/>
  <c r="D55" i="1"/>
  <c r="D59" i="1"/>
  <c r="D61" i="1"/>
  <c r="D63" i="1"/>
  <c r="D81" i="1"/>
  <c r="D67" i="17" l="1"/>
  <c r="D62" i="17"/>
  <c r="D56" i="17"/>
  <c r="D52" i="17"/>
  <c r="D48" i="17"/>
  <c r="D43" i="17"/>
  <c r="D39" i="17"/>
  <c r="D63" i="17"/>
  <c r="D59" i="17"/>
  <c r="D53" i="17"/>
  <c r="D49" i="17"/>
  <c r="D42" i="17"/>
  <c r="D38" i="17"/>
  <c r="D64" i="17"/>
  <c r="D60" i="17"/>
  <c r="D54" i="17"/>
  <c r="D50" i="17"/>
  <c r="D44" i="17"/>
  <c r="D41" i="17"/>
  <c r="D81" i="17"/>
  <c r="D61" i="17"/>
  <c r="D55" i="17"/>
  <c r="D51" i="17"/>
  <c r="D45" i="17"/>
  <c r="D65" i="1"/>
  <c r="D57" i="1"/>
  <c r="D46" i="1"/>
  <c r="D57" i="17" l="1"/>
  <c r="D46" i="17"/>
  <c r="D65" i="17"/>
  <c r="D68" i="17"/>
  <c r="D84" i="17" s="1"/>
  <c r="D85" i="17" s="1"/>
  <c r="D71" i="17" s="1"/>
  <c r="D68" i="1"/>
  <c r="D84" i="1" s="1"/>
  <c r="D85" i="1" s="1"/>
  <c r="D71" i="1" s="1"/>
  <c r="D72" i="1" s="1"/>
  <c r="D72" i="17" l="1"/>
  <c r="D87" i="17" s="1"/>
  <c r="D87" i="1"/>
  <c r="D74" i="1" s="1"/>
  <c r="D88" i="1"/>
  <c r="D73" i="1"/>
  <c r="D75" i="1"/>
  <c r="D74" i="17" l="1"/>
  <c r="D73" i="17"/>
  <c r="D88" i="17"/>
  <c r="D75" i="17"/>
  <c r="D76" i="1"/>
  <c r="D86" i="1" s="1"/>
  <c r="D76" i="17"/>
  <c r="D86" i="17" s="1"/>
</calcChain>
</file>

<file path=xl/sharedStrings.xml><?xml version="1.0" encoding="utf-8"?>
<sst xmlns="http://schemas.openxmlformats.org/spreadsheetml/2006/main" count="264" uniqueCount="142">
  <si>
    <t>Anexo XX- Composição de custos de mão de obra</t>
  </si>
  <si>
    <t>Objeto:</t>
  </si>
  <si>
    <t xml:space="preserve">Prestação de limpeza </t>
  </si>
  <si>
    <t>Cargo:</t>
  </si>
  <si>
    <t>Gerente de Facilities</t>
  </si>
  <si>
    <t xml:space="preserve">Por se tratar de profissional sem sindicato específico, foi adotada como salário mínimo do posto sendo a média de mercado para profissional pleno da área, sendo adotado, para fins de repactuação, o salário, ajustes salariais, os Encargos e Benefícios pertinentes ao de analista adminsitrativo </t>
  </si>
  <si>
    <t>Discriminação dos Serviços (dados referentes à contratação)</t>
  </si>
  <si>
    <t xml:space="preserve">CCT ou Sentença Normativa em DC, Nº do registro no MTE </t>
  </si>
  <si>
    <t>-</t>
  </si>
  <si>
    <t xml:space="preserve">Dados complementares para composição dos custos referente à mão-de-obra </t>
  </si>
  <si>
    <t>Salário Normativo da Categoria Profissional 220 horas</t>
  </si>
  <si>
    <t xml:space="preserve">Data base da categoria (dia/mês/ano) </t>
  </si>
  <si>
    <t>MÓDULO 1 : COMPOSIÇÃO DA REMUNERAÇÃO</t>
  </si>
  <si>
    <t xml:space="preserve">Composição da remuneração </t>
  </si>
  <si>
    <t xml:space="preserve">Valor (R$) </t>
  </si>
  <si>
    <t>1.1</t>
  </si>
  <si>
    <t xml:space="preserve">Salário Base </t>
  </si>
  <si>
    <t>1.2</t>
  </si>
  <si>
    <t xml:space="preserve">Adicional de insalubridade </t>
  </si>
  <si>
    <t>1.3</t>
  </si>
  <si>
    <t xml:space="preserve">Adicional noturno </t>
  </si>
  <si>
    <t>1.4</t>
  </si>
  <si>
    <t xml:space="preserve">Hora noturna adicional </t>
  </si>
  <si>
    <t>1.5</t>
  </si>
  <si>
    <t>Adicional de Periculosidade</t>
  </si>
  <si>
    <t>1.6</t>
  </si>
  <si>
    <t>Hora Extra Feriado - Súmula 444 TST</t>
  </si>
  <si>
    <t>1.7</t>
  </si>
  <si>
    <t>Descanso Semanal Remunerado</t>
  </si>
  <si>
    <t xml:space="preserve">Total da Remuneração </t>
  </si>
  <si>
    <t>MÓDULO 2: BENEFÍCIOS MENSAIS E DIÁRIOS</t>
  </si>
  <si>
    <t xml:space="preserve">Benefícios mensais e diários </t>
  </si>
  <si>
    <t>2.1</t>
  </si>
  <si>
    <t xml:space="preserve">Transporte </t>
  </si>
  <si>
    <t>2.2</t>
  </si>
  <si>
    <t>Auxílio alimentação  (Vales, Cestas básicas, etc)</t>
  </si>
  <si>
    <t>2.3</t>
  </si>
  <si>
    <t>Assistência Odontológica</t>
  </si>
  <si>
    <t>2.4</t>
  </si>
  <si>
    <t>Plano de Saúde</t>
  </si>
  <si>
    <t>2.5</t>
  </si>
  <si>
    <t>Seguro de vida, invalidez e funeral</t>
  </si>
  <si>
    <t>2.6</t>
  </si>
  <si>
    <t>Fundo para Indenização Aposentadoria e Invalidez</t>
  </si>
  <si>
    <t xml:space="preserve">Total de Benefícios mensais e diários </t>
  </si>
  <si>
    <t>MÓDULO 3: INSUMOS DIVERSOS</t>
  </si>
  <si>
    <t xml:space="preserve">Insumos diversos </t>
  </si>
  <si>
    <t>3.1</t>
  </si>
  <si>
    <t xml:space="preserve">Uniformes </t>
  </si>
  <si>
    <t>3.2</t>
  </si>
  <si>
    <t>EPI's</t>
  </si>
  <si>
    <t>3.3</t>
  </si>
  <si>
    <t>Materiais</t>
  </si>
  <si>
    <t>3.4</t>
  </si>
  <si>
    <t>Equipamentos</t>
  </si>
  <si>
    <t xml:space="preserve">Total de Insumos diversos </t>
  </si>
  <si>
    <t>MÓDULO 4: ENCARGOS SOCIAIS E TRABALHISTAS</t>
  </si>
  <si>
    <t>Submódulo 4.1 - Encargos previdenciários e FGTS:</t>
  </si>
  <si>
    <t>20xx</t>
  </si>
  <si>
    <t>GRUPO A</t>
  </si>
  <si>
    <t xml:space="preserve">% </t>
  </si>
  <si>
    <t xml:space="preserve">INSS </t>
  </si>
  <si>
    <t xml:space="preserve">SESI ou SESC </t>
  </si>
  <si>
    <t xml:space="preserve">SENAI ou SENAC </t>
  </si>
  <si>
    <t xml:space="preserve">INCRA </t>
  </si>
  <si>
    <t xml:space="preserve">Salário Educação </t>
  </si>
  <si>
    <t xml:space="preserve">FGTS </t>
  </si>
  <si>
    <t>Seguro acidente do trabalho (3% x 1,0012)=3,0036 e (3% x 1,0768)=3,2304 e (3% x 1,1147)=3,3441</t>
  </si>
  <si>
    <t xml:space="preserve">SEBRAE </t>
  </si>
  <si>
    <t>TOTAL GRUPO A</t>
  </si>
  <si>
    <t>GRUPO B</t>
  </si>
  <si>
    <t>13º Salário</t>
  </si>
  <si>
    <t>Férias</t>
  </si>
  <si>
    <t>Abono Pecuniário</t>
  </si>
  <si>
    <t>Auxílio Doença</t>
  </si>
  <si>
    <t>Licença Maternidade</t>
  </si>
  <si>
    <t>Licença Paternidade</t>
  </si>
  <si>
    <t>Faltas Legais e Justificadas</t>
  </si>
  <si>
    <t>Aviso Prévio Trabalhado</t>
  </si>
  <si>
    <t>Acidente de Trabalho</t>
  </si>
  <si>
    <t>TOTAL GRUPO B</t>
  </si>
  <si>
    <t>GRUPO C</t>
  </si>
  <si>
    <t>Aviso Prévio Indenizado</t>
  </si>
  <si>
    <t>Reflexo do FGTS sobre Aviso Prévio Indenizado</t>
  </si>
  <si>
    <t>Reflexo do 13º, férias e abono sobre Aviso Prévio Indenizado</t>
  </si>
  <si>
    <t xml:space="preserve">Incidência do Grupo A sobre reflexo de 13º sobre API </t>
  </si>
  <si>
    <t>Indenização Adicional</t>
  </si>
  <si>
    <t>Multa do FGTS sobre rescisão sem justa causa</t>
  </si>
  <si>
    <t>TOTAL GRUPO C</t>
  </si>
  <si>
    <t>GRUPO D</t>
  </si>
  <si>
    <t>Incidência dos Encargos do Grupo A sobre os itens do Grupo B</t>
  </si>
  <si>
    <t>TOTAL ENCARGOS SOCIAIS</t>
  </si>
  <si>
    <t>MÓDULO 5 - CUSTOS INDIRETOS, TRIBUTOS E LUCRO</t>
  </si>
  <si>
    <t xml:space="preserve">Custos indiretos, tributos e lucro </t>
  </si>
  <si>
    <t>5.1</t>
  </si>
  <si>
    <t xml:space="preserve">Custos Indiretos </t>
  </si>
  <si>
    <t>5.2</t>
  </si>
  <si>
    <t xml:space="preserve">Lucro </t>
  </si>
  <si>
    <t>5.3</t>
  </si>
  <si>
    <t>B.1. Tributos Federais (PIS)</t>
  </si>
  <si>
    <t>B.2. Tributos Federais (COFINS)</t>
  </si>
  <si>
    <t>B.3. Tributos Estaduais (ISS)</t>
  </si>
  <si>
    <t xml:space="preserve">Total </t>
  </si>
  <si>
    <t>Anexo III-B - Quadro-resumo - VALOR MENSAL POR EMPREGADO</t>
  </si>
  <si>
    <t xml:space="preserve">Mão-de-obra vinculada à execução contratual (Valor por empregado) </t>
  </si>
  <si>
    <t xml:space="preserve">(R$) </t>
  </si>
  <si>
    <t xml:space="preserve">A </t>
  </si>
  <si>
    <t xml:space="preserve">Módulo 1 - Composição da Remuneração </t>
  </si>
  <si>
    <t xml:space="preserve">B </t>
  </si>
  <si>
    <t xml:space="preserve">Módulo 2 - Benefícios Mensais e Diários </t>
  </si>
  <si>
    <t xml:space="preserve">C </t>
  </si>
  <si>
    <t xml:space="preserve">Módulo 3 - Insumos Diversos (uniformes, materiais, equipamentos e outros) </t>
  </si>
  <si>
    <t xml:space="preserve">D </t>
  </si>
  <si>
    <t>Módulo 4 - Encargos Sociais e Trabalhistas</t>
  </si>
  <si>
    <t xml:space="preserve">Subtotal (A + B +C+ D) </t>
  </si>
  <si>
    <t xml:space="preserve">E </t>
  </si>
  <si>
    <t xml:space="preserve">Módulo 5 - Custos indiretos, tributos e lucro </t>
  </si>
  <si>
    <t>VALOR  TOTAL POR EMPREGADO</t>
  </si>
  <si>
    <t>VALOR  TOTAL POR POSTO</t>
  </si>
  <si>
    <t>PLANILHA CONSOLIDADA</t>
  </si>
  <si>
    <t xml:space="preserve">Tipo de Serviço: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</si>
  <si>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</si>
  <si>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</si>
  <si>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 xml:space="preserve">a) Áreas internas - </t>
  </si>
  <si>
    <t>m2</t>
  </si>
  <si>
    <t>TOTAL DA ÁREA INTERNA</t>
  </si>
  <si>
    <t>a) Áreas externas -</t>
  </si>
  <si>
    <t>TOTAL DA ÁREA EXTERNA</t>
  </si>
  <si>
    <t>TOTAL DAS ÁREAS (INTERNA E EXTRNA)</t>
  </si>
  <si>
    <t xml:space="preserve">VALOR TOTAL </t>
  </si>
  <si>
    <t xml:space="preserve">AREA INTERNE + ÁREA EXTERNA </t>
  </si>
  <si>
    <t xml:space="preserve">TOTAL MÃO DE OBRA -SERVENTE </t>
  </si>
  <si>
    <t xml:space="preserve">TOTAL MÃO DE OBRA -GERENTE OPERACIONAL </t>
  </si>
  <si>
    <t xml:space="preserve">TOTAL GERAL </t>
  </si>
  <si>
    <t xml:space="preserve">Nota 1: Esta tabela poderá ser adaptada às características do serviço contratado, inclusive no que concerne às rubricas e suas respectivas provisões e/ou estimativas, desde que haja justificativa.
</t>
  </si>
  <si>
    <t xml:space="preserve">Prestação de serviços limpeza </t>
  </si>
  <si>
    <t>Servente</t>
  </si>
  <si>
    <t xml:space="preserve">A proposta foi elaborada com base no Salário Nominal de R$ xx.xxx,00, sendo os Encargos e Benefícios pertinentes ao da categoria de Servente homologada </t>
  </si>
  <si>
    <t xml:space="preserve"> xxxxx/20xx</t>
  </si>
  <si>
    <t>Salário Normativo da Categoria Profissional</t>
  </si>
  <si>
    <t>xx/xx/20xx</t>
  </si>
  <si>
    <t>Anexo V - Quadro-resumo - VALOR MENSAL POR EMPREGADO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</si>
</sst>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 &quot;* #,##0.00_);_(&quot;R$ &quot;* \(#,##0.00\);_(&quot;R$ &quot;* &quot;-&quot;??_);_(@_)"/>
    <numFmt numFmtId="167" formatCode="0.0000%"/>
    <numFmt numFmtId="168" formatCode="_(&quot;R$ &quot;* #,##0.00_);_(&quot;R$ &quot;* \(#,##0.00\);_(&quot;R$ &quot;* \-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166" fontId="2" fillId="2" borderId="2" xfId="0" applyNumberFormat="1" applyFont="1" applyFill="1" applyBorder="1" applyAlignment="1">
      <alignment vertical="center" shrinkToFit="1"/>
    </xf>
    <xf numFmtId="166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166" fontId="3" fillId="2" borderId="8" xfId="0" applyNumberFormat="1" applyFont="1" applyFill="1" applyBorder="1" applyAlignment="1">
      <alignment vertical="center" shrinkToFit="1"/>
    </xf>
    <xf numFmtId="166" fontId="3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166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166" fontId="2" fillId="2" borderId="11" xfId="0" applyNumberFormat="1" applyFont="1" applyFill="1" applyBorder="1" applyAlignment="1">
      <alignment vertical="center" shrinkToFit="1"/>
    </xf>
    <xf numFmtId="166" fontId="3" fillId="2" borderId="15" xfId="0" applyNumberFormat="1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shrinkToFit="1"/>
    </xf>
    <xf numFmtId="10" fontId="2" fillId="2" borderId="1" xfId="0" applyNumberFormat="1" applyFont="1" applyFill="1" applyBorder="1" applyAlignment="1">
      <alignment vertical="center" shrinkToFit="1"/>
    </xf>
    <xf numFmtId="10" fontId="2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shrinkToFit="1"/>
    </xf>
    <xf numFmtId="166" fontId="2" fillId="2" borderId="7" xfId="0" applyNumberFormat="1" applyFont="1" applyFill="1" applyBorder="1" applyAlignment="1">
      <alignment vertical="center" shrinkToFit="1"/>
    </xf>
    <xf numFmtId="10" fontId="3" fillId="2" borderId="16" xfId="2" applyNumberFormat="1" applyFont="1" applyFill="1" applyBorder="1" applyAlignment="1" applyProtection="1">
      <alignment horizontal="righ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10" fontId="3" fillId="2" borderId="20" xfId="2" applyNumberFormat="1" applyFont="1" applyFill="1" applyBorder="1" applyAlignment="1" applyProtection="1">
      <alignment horizontal="righ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166" fontId="2" fillId="2" borderId="1" xfId="0" applyNumberFormat="1" applyFont="1" applyFill="1" applyBorder="1" applyAlignment="1">
      <alignment vertical="center" shrinkToFit="1"/>
    </xf>
    <xf numFmtId="167" fontId="2" fillId="2" borderId="1" xfId="2" applyNumberFormat="1" applyFont="1" applyFill="1" applyBorder="1" applyAlignment="1" applyProtection="1">
      <alignment horizontal="right" vertical="center" shrinkToFit="1"/>
    </xf>
    <xf numFmtId="10" fontId="3" fillId="2" borderId="4" xfId="2" applyNumberFormat="1" applyFont="1" applyFill="1" applyBorder="1" applyAlignment="1" applyProtection="1">
      <alignment horizontal="right" vertical="center" shrinkToFit="1"/>
    </xf>
    <xf numFmtId="166" fontId="2" fillId="2" borderId="15" xfId="0" applyNumberFormat="1" applyFont="1" applyFill="1" applyBorder="1" applyAlignment="1">
      <alignment vertical="center" shrinkToFit="1"/>
    </xf>
    <xf numFmtId="166" fontId="3" fillId="2" borderId="19" xfId="0" applyNumberFormat="1" applyFont="1" applyFill="1" applyBorder="1" applyAlignment="1">
      <alignment vertical="center" shrinkToFit="1"/>
    </xf>
    <xf numFmtId="10" fontId="3" fillId="2" borderId="15" xfId="2" applyNumberFormat="1" applyFont="1" applyFill="1" applyBorder="1" applyAlignment="1" applyProtection="1">
      <alignment horizontal="right" vertical="center" shrinkToFit="1"/>
    </xf>
    <xf numFmtId="0" fontId="2" fillId="2" borderId="20" xfId="0" applyFont="1" applyFill="1" applyBorder="1" applyAlignment="1">
      <alignment horizontal="right" vertical="center" shrinkToFit="1"/>
    </xf>
    <xf numFmtId="0" fontId="2" fillId="3" borderId="12" xfId="0" applyFont="1" applyFill="1" applyBorder="1" applyAlignment="1">
      <alignment horizontal="center" vertical="center" shrinkToFit="1"/>
    </xf>
    <xf numFmtId="166" fontId="2" fillId="2" borderId="1" xfId="3" applyFont="1" applyFill="1" applyBorder="1" applyAlignment="1">
      <alignment vertical="center" shrinkToFit="1"/>
    </xf>
    <xf numFmtId="168" fontId="3" fillId="2" borderId="1" xfId="1" applyNumberFormat="1" applyFont="1" applyFill="1" applyBorder="1" applyAlignment="1">
      <alignment horizontal="left" vertical="center" shrinkToFit="1"/>
    </xf>
    <xf numFmtId="166" fontId="3" fillId="2" borderId="1" xfId="3" applyFont="1" applyFill="1" applyBorder="1" applyAlignment="1">
      <alignment vertical="center" shrinkToFit="1"/>
    </xf>
    <xf numFmtId="166" fontId="2" fillId="2" borderId="4" xfId="0" applyNumberFormat="1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166" fontId="3" fillId="2" borderId="17" xfId="0" applyNumberFormat="1" applyFont="1" applyFill="1" applyBorder="1" applyAlignment="1">
      <alignment vertical="center" shrinkToFit="1"/>
    </xf>
    <xf numFmtId="9" fontId="3" fillId="2" borderId="19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left" vertical="center" shrinkToFit="1"/>
    </xf>
    <xf numFmtId="9" fontId="3" fillId="2" borderId="1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shrinkToFit="1"/>
    </xf>
    <xf numFmtId="166" fontId="2" fillId="2" borderId="17" xfId="0" applyNumberFormat="1" applyFont="1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14" fontId="3" fillId="2" borderId="4" xfId="0" applyNumberFormat="1" applyFont="1" applyFill="1" applyBorder="1" applyAlignment="1">
      <alignment horizontal="center" vertical="center" shrinkToFit="1"/>
    </xf>
    <xf numFmtId="0" fontId="3" fillId="0" borderId="0" xfId="0" applyFont="1"/>
    <xf numFmtId="0" fontId="3" fillId="6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wrapText="1" shrinkToFit="1"/>
    </xf>
    <xf numFmtId="10" fontId="2" fillId="2" borderId="1" xfId="2" applyNumberFormat="1" applyFont="1" applyFill="1" applyBorder="1" applyAlignment="1" applyProtection="1">
      <alignment horizontal="righ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3" fillId="6" borderId="27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" fontId="5" fillId="2" borderId="27" xfId="0" applyNumberFormat="1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justify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left" vertical="center" wrapText="1" shrinkToFit="1"/>
    </xf>
    <xf numFmtId="0" fontId="3" fillId="2" borderId="30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wrapText="1" shrinkToFit="1"/>
    </xf>
    <xf numFmtId="0" fontId="3" fillId="2" borderId="32" xfId="0" applyFont="1" applyFill="1" applyBorder="1" applyAlignment="1">
      <alignment horizontal="left" vertical="center" wrapText="1" shrinkToFit="1"/>
    </xf>
    <xf numFmtId="0" fontId="2" fillId="2" borderId="35" xfId="0" applyFont="1" applyFill="1" applyBorder="1" applyAlignment="1">
      <alignment horizontal="left" vertical="center" shrinkToFit="1"/>
    </xf>
    <xf numFmtId="166" fontId="3" fillId="2" borderId="35" xfId="0" applyNumberFormat="1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justify" vertical="center" shrinkToFit="1"/>
    </xf>
    <xf numFmtId="0" fontId="2" fillId="2" borderId="35" xfId="0" applyFont="1" applyFill="1" applyBorder="1" applyAlignment="1">
      <alignment horizontal="justify" vertical="center" shrinkToFit="1"/>
    </xf>
    <xf numFmtId="10" fontId="2" fillId="2" borderId="37" xfId="0" applyNumberFormat="1" applyFont="1" applyFill="1" applyBorder="1" applyAlignment="1">
      <alignment horizontal="right" vertical="center" shrinkToFit="1"/>
    </xf>
    <xf numFmtId="166" fontId="2" fillId="2" borderId="30" xfId="0" applyNumberFormat="1" applyFont="1" applyFill="1" applyBorder="1" applyAlignment="1">
      <alignment vertical="center" shrinkToFit="1"/>
    </xf>
    <xf numFmtId="0" fontId="2" fillId="2" borderId="38" xfId="0" applyFont="1" applyFill="1" applyBorder="1" applyAlignment="1">
      <alignment horizontal="center" vertical="center" shrinkToFit="1"/>
    </xf>
    <xf numFmtId="10" fontId="3" fillId="2" borderId="39" xfId="2" applyNumberFormat="1" applyFont="1" applyFill="1" applyBorder="1" applyAlignment="1" applyProtection="1">
      <alignment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left" vertical="center" shrinkToFit="1"/>
    </xf>
    <xf numFmtId="10" fontId="3" fillId="2" borderId="36" xfId="2" applyNumberFormat="1" applyFont="1" applyFill="1" applyBorder="1" applyAlignment="1" applyProtection="1">
      <alignment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left" vertical="center" shrinkToFit="1"/>
    </xf>
    <xf numFmtId="10" fontId="3" fillId="2" borderId="41" xfId="2" applyNumberFormat="1" applyFont="1" applyFill="1" applyBorder="1" applyAlignment="1" applyProtection="1">
      <alignment vertical="center" shrinkToFit="1"/>
    </xf>
    <xf numFmtId="166" fontId="3" fillId="2" borderId="42" xfId="0" applyNumberFormat="1" applyFont="1" applyFill="1" applyBorder="1" applyAlignment="1">
      <alignment vertical="center" shrinkToFit="1"/>
    </xf>
    <xf numFmtId="0" fontId="3" fillId="2" borderId="43" xfId="0" applyFont="1" applyFill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left" vertical="center" shrinkToFit="1"/>
    </xf>
    <xf numFmtId="10" fontId="3" fillId="2" borderId="45" xfId="2" applyNumberFormat="1" applyFont="1" applyFill="1" applyBorder="1" applyAlignment="1" applyProtection="1">
      <alignment vertical="center" shrinkToFit="1"/>
    </xf>
    <xf numFmtId="166" fontId="3" fillId="2" borderId="46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right" vertical="center" shrinkToFit="1"/>
    </xf>
    <xf numFmtId="0" fontId="3" fillId="2" borderId="47" xfId="0" applyFont="1" applyFill="1" applyBorder="1" applyAlignment="1">
      <alignment horizontal="right" vertical="center" shrinkToFit="1"/>
    </xf>
    <xf numFmtId="0" fontId="3" fillId="2" borderId="38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right" vertical="center" shrinkToFit="1"/>
    </xf>
    <xf numFmtId="0" fontId="2" fillId="2" borderId="34" xfId="0" applyFont="1" applyFill="1" applyBorder="1" applyAlignment="1">
      <alignment horizontal="right" vertical="center" shrinkToFit="1"/>
    </xf>
    <xf numFmtId="0" fontId="11" fillId="0" borderId="48" xfId="0" applyFont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right" vertical="center" wrapText="1"/>
    </xf>
    <xf numFmtId="0" fontId="0" fillId="0" borderId="48" xfId="0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2" fontId="14" fillId="0" borderId="48" xfId="0" applyNumberFormat="1" applyFont="1" applyBorder="1" applyAlignment="1">
      <alignment horizontal="right" vertical="center" wrapText="1"/>
    </xf>
    <xf numFmtId="0" fontId="12" fillId="7" borderId="48" xfId="0" applyFont="1" applyFill="1" applyBorder="1" applyAlignment="1">
      <alignment horizontal="right" vertical="center" wrapText="1"/>
    </xf>
    <xf numFmtId="4" fontId="12" fillId="7" borderId="48" xfId="0" applyNumberFormat="1" applyFont="1" applyFill="1" applyBorder="1" applyAlignment="1">
      <alignment horizontal="right" vertical="center" wrapText="1"/>
    </xf>
    <xf numFmtId="0" fontId="12" fillId="8" borderId="48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/>
    </xf>
    <xf numFmtId="4" fontId="12" fillId="0" borderId="48" xfId="0" applyNumberFormat="1" applyFont="1" applyBorder="1" applyAlignment="1">
      <alignment horizontal="right" vertical="center" wrapText="1"/>
    </xf>
    <xf numFmtId="0" fontId="16" fillId="0" borderId="48" xfId="0" applyFont="1" applyBorder="1" applyAlignment="1">
      <alignment horizontal="center" vertical="center"/>
    </xf>
    <xf numFmtId="0" fontId="11" fillId="7" borderId="48" xfId="0" applyFont="1" applyFill="1" applyBorder="1" applyAlignment="1">
      <alignment horizontal="right" vertical="center" wrapText="1"/>
    </xf>
    <xf numFmtId="4" fontId="11" fillId="7" borderId="48" xfId="0" applyNumberFormat="1" applyFont="1" applyFill="1" applyBorder="1" applyAlignment="1">
      <alignment horizontal="right" vertical="center" wrapText="1"/>
    </xf>
    <xf numFmtId="0" fontId="16" fillId="0" borderId="48" xfId="0" applyFont="1" applyBorder="1" applyAlignment="1">
      <alignment horizontal="left" vertical="center"/>
    </xf>
    <xf numFmtId="4" fontId="16" fillId="0" borderId="48" xfId="0" applyNumberFormat="1" applyFont="1" applyBorder="1" applyAlignment="1">
      <alignment horizontal="right" vertical="center" wrapText="1"/>
    </xf>
    <xf numFmtId="0" fontId="11" fillId="7" borderId="48" xfId="0" applyFont="1" applyFill="1" applyBorder="1" applyAlignment="1">
      <alignment horizontal="right" vertical="center"/>
    </xf>
    <xf numFmtId="0" fontId="11" fillId="0" borderId="48" xfId="0" applyFont="1" applyBorder="1" applyAlignment="1">
      <alignment horizontal="right" vertical="center" wrapText="1"/>
    </xf>
    <xf numFmtId="0" fontId="11" fillId="7" borderId="48" xfId="0" applyFont="1" applyFill="1" applyBorder="1" applyAlignment="1">
      <alignment horizontal="righ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right" vertical="center"/>
    </xf>
    <xf numFmtId="0" fontId="12" fillId="0" borderId="48" xfId="0" applyFont="1" applyBorder="1" applyAlignment="1">
      <alignment horizontal="right" vertical="center" wrapText="1"/>
    </xf>
    <xf numFmtId="4" fontId="12" fillId="0" borderId="48" xfId="7" applyNumberFormat="1" applyFont="1" applyFill="1" applyBorder="1" applyAlignment="1" applyProtection="1">
      <alignment horizontal="right" vertical="center"/>
    </xf>
    <xf numFmtId="0" fontId="15" fillId="0" borderId="48" xfId="0" applyFont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  <xf numFmtId="166" fontId="3" fillId="2" borderId="48" xfId="0" applyNumberFormat="1" applyFont="1" applyFill="1" applyBorder="1" applyAlignment="1">
      <alignment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left" vertical="center" shrinkToFit="1"/>
    </xf>
    <xf numFmtId="14" fontId="3" fillId="2" borderId="37" xfId="0" applyNumberFormat="1" applyFont="1" applyFill="1" applyBorder="1" applyAlignment="1">
      <alignment horizontal="right" vertical="center" shrinkToFit="1"/>
    </xf>
    <xf numFmtId="0" fontId="2" fillId="2" borderId="41" xfId="0" applyFont="1" applyFill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left" vertical="center" shrinkToFit="1"/>
    </xf>
    <xf numFmtId="166" fontId="2" fillId="2" borderId="43" xfId="0" applyNumberFormat="1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vertical="center" shrinkToFit="1"/>
    </xf>
    <xf numFmtId="166" fontId="3" fillId="2" borderId="43" xfId="0" applyNumberFormat="1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2" fillId="2" borderId="45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left" vertical="center" shrinkToFit="1"/>
    </xf>
    <xf numFmtId="166" fontId="2" fillId="2" borderId="37" xfId="0" applyNumberFormat="1" applyFont="1" applyFill="1" applyBorder="1" applyAlignment="1">
      <alignment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left" vertical="center" shrinkToFit="1"/>
    </xf>
    <xf numFmtId="0" fontId="3" fillId="2" borderId="53" xfId="0" applyFont="1" applyFill="1" applyBorder="1" applyAlignment="1">
      <alignment horizontal="left" vertical="center" shrinkToFit="1"/>
    </xf>
    <xf numFmtId="0" fontId="3" fillId="2" borderId="54" xfId="0" applyFont="1" applyFill="1" applyBorder="1" applyAlignment="1">
      <alignment horizontal="left" vertical="center" shrinkToFit="1"/>
    </xf>
    <xf numFmtId="0" fontId="2" fillId="2" borderId="55" xfId="0" applyFont="1" applyFill="1" applyBorder="1" applyAlignment="1">
      <alignment horizontal="left" vertical="center" shrinkToFit="1"/>
    </xf>
    <xf numFmtId="0" fontId="2" fillId="2" borderId="56" xfId="0" applyFont="1" applyFill="1" applyBorder="1" applyAlignment="1">
      <alignment horizontal="left" vertical="center" shrinkToFit="1"/>
    </xf>
    <xf numFmtId="0" fontId="2" fillId="2" borderId="57" xfId="0" applyFont="1" applyFill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left" vertical="center" shrinkToFit="1"/>
    </xf>
    <xf numFmtId="10" fontId="3" fillId="2" borderId="48" xfId="2" applyNumberFormat="1" applyFont="1" applyFill="1" applyBorder="1" applyAlignment="1" applyProtection="1">
      <alignment horizontal="right" vertical="center" shrinkToFit="1"/>
    </xf>
    <xf numFmtId="0" fontId="10" fillId="2" borderId="48" xfId="0" applyFont="1" applyFill="1" applyBorder="1" applyAlignment="1">
      <alignment horizontal="left" vertical="center" shrinkToFit="1"/>
    </xf>
    <xf numFmtId="167" fontId="3" fillId="2" borderId="48" xfId="2" applyNumberFormat="1" applyFont="1" applyFill="1" applyBorder="1" applyAlignment="1" applyProtection="1">
      <alignment horizontal="right" vertical="center" shrinkToFit="1"/>
    </xf>
    <xf numFmtId="0" fontId="3" fillId="2" borderId="37" xfId="0" applyFont="1" applyFill="1" applyBorder="1" applyAlignment="1">
      <alignment horizontal="left" vertical="center" shrinkToFit="1"/>
    </xf>
    <xf numFmtId="10" fontId="3" fillId="2" borderId="37" xfId="2" applyNumberFormat="1" applyFont="1" applyFill="1" applyBorder="1" applyAlignment="1" applyProtection="1">
      <alignment horizontal="right" vertical="center" shrinkToFit="1"/>
    </xf>
    <xf numFmtId="166" fontId="3" fillId="2" borderId="37" xfId="0" applyNumberFormat="1" applyFont="1" applyFill="1" applyBorder="1" applyAlignment="1">
      <alignment vertical="center" shrinkToFit="1"/>
    </xf>
    <xf numFmtId="10" fontId="3" fillId="2" borderId="39" xfId="2" applyNumberFormat="1" applyFont="1" applyFill="1" applyBorder="1" applyAlignment="1" applyProtection="1">
      <alignment horizontal="right" vertical="center" shrinkToFit="1"/>
    </xf>
  </cellXfs>
  <cellStyles count="8">
    <cellStyle name="Moeda" xfId="1" builtinId="4"/>
    <cellStyle name="Moeda 5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Porcentagem 2 2" xfId="2" xr:uid="{00000000-0005-0000-0000-000005000000}"/>
    <cellStyle name="Porcentagem 3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AS\PREDIAL\Painel%20de%20Bordo%20-%20PRED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ME"/>
      <sheetName val="AF's"/>
      <sheetName val="CONTRATOS"/>
      <sheetName val="INDICADORES"/>
      <sheetName val="ROTINAS"/>
      <sheetName val="Gerador OS Corret"/>
      <sheetName val="MEDIÇÃO REFRIG"/>
      <sheetName val="MEDIÇÃO AUTOMAÇÃO"/>
      <sheetName val="Mapa 52 semanas "/>
      <sheetName val="OS PREVENTIVA"/>
      <sheetName val="EMPRESAS"/>
      <sheetName val="CONFIG"/>
      <sheetName val="ASA NORTE"/>
      <sheetName val="ASA SUL"/>
      <sheetName val="CARGOS CONTRATOS"/>
      <sheetName val="PAINEL CONTRATOS"/>
      <sheetName val="CT577"/>
      <sheetName val="CONT PAG PREDIAL"/>
      <sheetName val="CT577 CHECKLIST"/>
      <sheetName val="CT577 CHECKLIST MAT"/>
      <sheetName val="MED PREDIAL"/>
      <sheetName val="MEDPRED 2017"/>
      <sheetName val="MEDPRED17 JAN"/>
      <sheetName val="MEDPRED17 FEV"/>
      <sheetName val="MEDPRED17 MAR"/>
      <sheetName val="MEDPRED17 ABR"/>
      <sheetName val="MEDPRED17 MAI"/>
      <sheetName val="MEDPRED17 JUN"/>
      <sheetName val="MEDPRED17 JUL"/>
      <sheetName val="MEDPRED17 AGO"/>
      <sheetName val="MEDPRED17 SET"/>
      <sheetName val="MEDPRED17 OUT"/>
      <sheetName val="MEDPRED17 NOV"/>
      <sheetName val="MEDPRED17 DEZ"/>
      <sheetName val="MAODEOBRA PRED"/>
      <sheetName val="INDICPRED"/>
      <sheetName val="GRAFOSPRED"/>
      <sheetName val="GRAFCOEFPRED"/>
      <sheetName val="GRAFPRED CONSUM"/>
      <sheetName val="Plan Sint Predial"/>
      <sheetName val="ResumoRepacPRED"/>
      <sheetName val="1TAPRED"/>
      <sheetName val="PLANSINTPRED1TA"/>
      <sheetName val="REDUCPECAS1TAPRED"/>
      <sheetName val="REDUCMOPRED1TA"/>
      <sheetName val="MAODEOBREPRED UNIT"/>
      <sheetName val="ENGPRED"/>
      <sheetName val="ENCARPRED"/>
      <sheetName val="ELETPRED"/>
      <sheetName val="AUXPRED"/>
      <sheetName val="BOMBPRED"/>
      <sheetName val="TECREDPRED"/>
      <sheetName val="OFICDIUPRED"/>
      <sheetName val="OFICNOTPRED"/>
      <sheetName val="MAPLPRED"/>
      <sheetName val="LISTMAPLPRED"/>
      <sheetName val="CT003-17"/>
      <sheetName val="CTPAGREVMOV"/>
      <sheetName val="CHECKCTREFMOV"/>
      <sheetName val="PLANDISTRIBREFMOV"/>
      <sheetName val="CONTOSREFMOV"/>
      <sheetName val="VARIAVEISMODILAC"/>
      <sheetName val="SAD PRED"/>
      <sheetName val="MEDMAPL"/>
      <sheetName val="CONTSLDMAPL"/>
      <sheetName val="LITSSADPRED"/>
      <sheetName val="CTRLSADPRED"/>
      <sheetName val="MEDISADPREDI"/>
      <sheetName val="CTAUTOREFRI"/>
      <sheetName val="CTPAGAUTOREFRI"/>
      <sheetName val="CHECKNFAUTOREFRI"/>
      <sheetName val="CHECK LITS MAT REFRIAUTO"/>
      <sheetName val="MEDCTAUTOREFRI"/>
      <sheetName val="MED AUTREFRI 17"/>
      <sheetName val="MAPLAUTOREFRI"/>
      <sheetName val="LISTMAPLAUTOREFRI"/>
      <sheetName val="MEDMAPLAUTOREFRI"/>
      <sheetName val="CTRMAPLAUTOREFRI"/>
      <sheetName val="PLANSINTAUTOREFRI"/>
      <sheetName val="SADAUTOREFRI"/>
      <sheetName val="LISTSADAUTOREFRI"/>
      <sheetName val="MEDSADAUTOREFRI"/>
      <sheetName val="CTRSADAUTOREFRI"/>
      <sheetName val="MOAUTOREFRI"/>
      <sheetName val="MOUNITXPOSTOAUTOREFRI"/>
      <sheetName val="MEDJANAUTOREFRI"/>
      <sheetName val="CTEPS469-14"/>
      <sheetName val="INFGERALEPS"/>
      <sheetName val="CHECKLIST EPS"/>
      <sheetName val="MOAPLEPS"/>
      <sheetName val="PLANCOMPMO"/>
      <sheetName val="CTPAGEPS"/>
      <sheetName val="DASHBOARD"/>
      <sheetName val="MEDJANAUTOREFRI (2)"/>
      <sheetName val="GERAL MAC"/>
      <sheetName val="CHECKLIST NF MAC"/>
      <sheetName val="PGMTS MAC"/>
      <sheetName val="TEC MECA AR MAC"/>
      <sheetName val="AUX SERV GER MAC"/>
      <sheetName val="ENG MAC"/>
      <sheetName val="EQUIP MAC"/>
      <sheetName val="MAPL MAC"/>
      <sheetName val="CT133 MAC"/>
      <sheetName val="MO MAC"/>
      <sheetName val="CT.307 DIVISORIAS"/>
      <sheetName val="GERAL DIVISORIAS"/>
      <sheetName val="CTPAGDIVISORIAS"/>
      <sheetName val="CHECKLIST DIVISORIAS"/>
      <sheetName val="VARIAVEIS CT DIVISORIAS"/>
      <sheetName val="GERADOR OS DIV"/>
      <sheetName val="CTR OS DIVI"/>
      <sheetName val="SLD DIVISORIAS"/>
      <sheetName val="CT.482-15 ORONA"/>
      <sheetName val="GERAL ORONA"/>
      <sheetName val="CTRPAG ORONA"/>
      <sheetName val="CHECKLIST ORONA"/>
      <sheetName val="DADOS ELEVADORES"/>
      <sheetName val="CT.294THYSSENKRUPP"/>
      <sheetName val="GERAL THYSSENKRUPP"/>
      <sheetName val="PAG THYSSEN"/>
      <sheetName val="CHECKLIST THYSSEN"/>
      <sheetName val="DADOS ELEVADORES THYSSEN"/>
      <sheetName val="ENTRADA DADOS THYSSEN"/>
      <sheetName val="INFO THYSSEN"/>
      <sheetName val="CT.459-15 LIMPEZA"/>
      <sheetName val="GERALLIMPEZA"/>
      <sheetName val="CTPAGLIMPEZA"/>
      <sheetName val="CT PAG LIMP 2 TA"/>
      <sheetName val="CHECKLISTLIMPEZA"/>
      <sheetName val="LISTFUNCLIMPEZA"/>
      <sheetName val="SLASLIMPEZA"/>
      <sheetName val="MOLIMPEZA"/>
      <sheetName val="PLAN CONSOLIDADA"/>
      <sheetName val="COMPMOSUPLIMP"/>
      <sheetName val="COMPMOENCARGERLIMP"/>
      <sheetName val="COMPMOSERVLIMP"/>
      <sheetName val="COMPMOCARRELIMP"/>
      <sheetName val="COMPJAUZLIMP"/>
      <sheetName val="COMPENCARLIMP"/>
      <sheetName val="COMPJARDLIMP"/>
      <sheetName val="COMPPISCILIMP"/>
      <sheetName val="SADLIMPEZA"/>
      <sheetName val="CTRUNIFORMESLIMP"/>
      <sheetName val="SAD OS LIMPEZA"/>
      <sheetName val="REPACTUACOESLIMPEZA"/>
      <sheetName val="1TALIMP"/>
      <sheetName val="A"/>
      <sheetName val="MEDIREFRI FEV"/>
      <sheetName val="MEDIREFRI MAR"/>
      <sheetName val="MEDIREFRI ABR"/>
      <sheetName val="MEDIREFRI MAI"/>
      <sheetName val="MEDIREFRI JUN"/>
      <sheetName val="MEDIREFRI JUL"/>
      <sheetName val="MEDIREFRI AGO"/>
      <sheetName val="MEDIREFRI SET"/>
      <sheetName val="MEDIREFRI OUT"/>
      <sheetName val="MEDIREFRI NOV"/>
      <sheetName val="MEDIREFRI DEZ"/>
      <sheetName val="CT.460.15-VISAN"/>
      <sheetName val="DADOS GERAIS"/>
      <sheetName val="1º TA - CONTROLE DE PAGAMENTO"/>
      <sheetName val="2º TA - CT PAG VISAN"/>
      <sheetName val="CHECK LIST NF"/>
      <sheetName val="MO"/>
      <sheetName val="UNIFORMES"/>
      <sheetName val="REGISTRO ARMAS"/>
      <sheetName val="VALIDADES CNV"/>
      <sheetName val="VIGILANTE 12X36 DIURN DESARM"/>
      <sheetName val="VIGILANTE 12X36 DIURN ARM"/>
      <sheetName val="VIGILANTE 12X36 NOT ARM"/>
      <sheetName val="AGENT SEG PESSOAL 44HR"/>
      <sheetName val="SUPERVISOR 44HR DIURNO"/>
      <sheetName val="VIGIL 44HRS DIURN DESRM"/>
      <sheetName val="VIG 12X36 DIU ARM CFTV"/>
      <sheetName val="VIG 12X36 NOT ARM CFTV"/>
      <sheetName val="CTPAGMANCH"/>
      <sheetName val="CTPAGMAN2TA"/>
      <sheetName val="Plan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8"/>
  <sheetViews>
    <sheetView showGridLines="0" tabSelected="1" workbookViewId="0">
      <selection activeCell="B2" sqref="B2"/>
    </sheetView>
  </sheetViews>
  <sheetFormatPr defaultRowHeight="15"/>
  <cols>
    <col min="1" max="1" width="12.42578125" customWidth="1"/>
    <col min="2" max="2" width="66.5703125" customWidth="1"/>
    <col min="3" max="3" width="13.5703125" customWidth="1"/>
    <col min="4" max="4" width="21.7109375" customWidth="1"/>
  </cols>
  <sheetData>
    <row r="1" spans="1:4">
      <c r="A1" s="93" t="s">
        <v>0</v>
      </c>
      <c r="B1" s="93"/>
      <c r="C1" s="93"/>
      <c r="D1" s="93"/>
    </row>
    <row r="2" spans="1:4" s="53" customFormat="1" ht="12.75">
      <c r="A2" s="59" t="s">
        <v>1</v>
      </c>
      <c r="B2" s="60" t="s">
        <v>2</v>
      </c>
      <c r="C2" s="61" t="s">
        <v>3</v>
      </c>
      <c r="D2" s="98" t="s">
        <v>4</v>
      </c>
    </row>
    <row r="3" spans="1:4" ht="61.5" customHeight="1">
      <c r="A3" s="64" t="s">
        <v>5</v>
      </c>
      <c r="B3" s="64"/>
      <c r="C3" s="64"/>
      <c r="D3" s="64"/>
    </row>
    <row r="4" spans="1:4">
      <c r="A4" s="99" t="s">
        <v>6</v>
      </c>
      <c r="B4" s="100"/>
      <c r="C4" s="100"/>
      <c r="D4" s="101"/>
    </row>
    <row r="5" spans="1:4">
      <c r="A5" s="58">
        <v>1</v>
      </c>
      <c r="B5" s="102" t="s">
        <v>7</v>
      </c>
      <c r="C5" s="103"/>
      <c r="D5" s="63" t="s">
        <v>8</v>
      </c>
    </row>
    <row r="6" spans="1:4">
      <c r="A6" s="99" t="s">
        <v>9</v>
      </c>
      <c r="B6" s="100"/>
      <c r="C6" s="100"/>
      <c r="D6" s="100"/>
    </row>
    <row r="7" spans="1:4">
      <c r="A7" s="26">
        <v>2</v>
      </c>
      <c r="B7" s="82" t="s">
        <v>10</v>
      </c>
      <c r="C7" s="83"/>
      <c r="D7" s="15">
        <v>0</v>
      </c>
    </row>
    <row r="8" spans="1:4">
      <c r="A8" s="17">
        <v>3</v>
      </c>
      <c r="B8" s="68" t="s">
        <v>11</v>
      </c>
      <c r="C8" s="69"/>
      <c r="D8" s="52" t="s">
        <v>8</v>
      </c>
    </row>
    <row r="9" spans="1:4">
      <c r="A9" s="99" t="s">
        <v>12</v>
      </c>
      <c r="B9" s="100"/>
      <c r="C9" s="100"/>
      <c r="D9" s="100"/>
    </row>
    <row r="10" spans="1:4">
      <c r="A10" s="51">
        <v>1</v>
      </c>
      <c r="B10" s="79" t="s">
        <v>13</v>
      </c>
      <c r="C10" s="80"/>
      <c r="D10" s="50" t="s">
        <v>14</v>
      </c>
    </row>
    <row r="11" spans="1:4">
      <c r="A11" s="49" t="s">
        <v>15</v>
      </c>
      <c r="B11" s="92" t="s">
        <v>16</v>
      </c>
      <c r="C11" s="104"/>
      <c r="D11" s="48">
        <f>D7</f>
        <v>0</v>
      </c>
    </row>
    <row r="12" spans="1:4">
      <c r="A12" s="42" t="s">
        <v>17</v>
      </c>
      <c r="B12" s="47" t="s">
        <v>18</v>
      </c>
      <c r="C12" s="46">
        <v>0</v>
      </c>
      <c r="D12" s="43">
        <v>0</v>
      </c>
    </row>
    <row r="13" spans="1:4">
      <c r="A13" s="42" t="s">
        <v>19</v>
      </c>
      <c r="B13" s="47" t="s">
        <v>20</v>
      </c>
      <c r="C13" s="46">
        <v>0</v>
      </c>
      <c r="D13" s="43">
        <f>C13*D11</f>
        <v>0</v>
      </c>
    </row>
    <row r="14" spans="1:4">
      <c r="A14" s="42" t="s">
        <v>21</v>
      </c>
      <c r="B14" s="47" t="s">
        <v>22</v>
      </c>
      <c r="C14" s="46">
        <v>0</v>
      </c>
      <c r="D14" s="43">
        <f>D11/220*0.2*0*15</f>
        <v>0</v>
      </c>
    </row>
    <row r="15" spans="1:4">
      <c r="A15" s="42" t="s">
        <v>23</v>
      </c>
      <c r="B15" s="45" t="s">
        <v>24</v>
      </c>
      <c r="C15" s="44">
        <v>0</v>
      </c>
      <c r="D15" s="43">
        <f>C15*(D11+D13)</f>
        <v>0</v>
      </c>
    </row>
    <row r="16" spans="1:4">
      <c r="A16" s="42" t="s">
        <v>25</v>
      </c>
      <c r="B16" s="82" t="s">
        <v>26</v>
      </c>
      <c r="C16" s="83"/>
      <c r="D16" s="43">
        <v>0</v>
      </c>
    </row>
    <row r="17" spans="1:4">
      <c r="A17" s="42" t="s">
        <v>27</v>
      </c>
      <c r="B17" s="82" t="s">
        <v>28</v>
      </c>
      <c r="C17" s="83"/>
      <c r="D17" s="105">
        <f>(D16)/12.5*2.5</f>
        <v>0</v>
      </c>
    </row>
    <row r="18" spans="1:4">
      <c r="A18" s="84" t="s">
        <v>29</v>
      </c>
      <c r="B18" s="85"/>
      <c r="C18" s="86"/>
      <c r="D18" s="41">
        <f>ROUND(SUM(D11:D17),2)</f>
        <v>0</v>
      </c>
    </row>
    <row r="19" spans="1:4">
      <c r="A19" s="99" t="s">
        <v>30</v>
      </c>
      <c r="B19" s="100"/>
      <c r="C19" s="100"/>
      <c r="D19" s="100"/>
    </row>
    <row r="20" spans="1:4">
      <c r="A20" s="18">
        <v>2</v>
      </c>
      <c r="B20" s="79" t="s">
        <v>31</v>
      </c>
      <c r="C20" s="80"/>
      <c r="D20" s="18" t="s">
        <v>14</v>
      </c>
    </row>
    <row r="21" spans="1:4">
      <c r="A21" s="58" t="s">
        <v>32</v>
      </c>
      <c r="B21" s="87" t="s">
        <v>33</v>
      </c>
      <c r="C21" s="83"/>
      <c r="D21" s="33">
        <v>0</v>
      </c>
    </row>
    <row r="22" spans="1:4">
      <c r="A22" s="58" t="s">
        <v>34</v>
      </c>
      <c r="B22" s="87" t="s">
        <v>35</v>
      </c>
      <c r="C22" s="83"/>
      <c r="D22" s="33">
        <v>0</v>
      </c>
    </row>
    <row r="23" spans="1:4">
      <c r="A23" s="58" t="s">
        <v>36</v>
      </c>
      <c r="B23" s="87" t="s">
        <v>37</v>
      </c>
      <c r="C23" s="83"/>
      <c r="D23" s="33">
        <v>0</v>
      </c>
    </row>
    <row r="24" spans="1:4">
      <c r="A24" s="58" t="s">
        <v>38</v>
      </c>
      <c r="B24" s="87" t="s">
        <v>39</v>
      </c>
      <c r="C24" s="83"/>
      <c r="D24" s="33">
        <v>0</v>
      </c>
    </row>
    <row r="25" spans="1:4">
      <c r="A25" s="58" t="s">
        <v>40</v>
      </c>
      <c r="B25" s="87" t="s">
        <v>41</v>
      </c>
      <c r="C25" s="83"/>
      <c r="D25" s="33">
        <v>0</v>
      </c>
    </row>
    <row r="26" spans="1:4">
      <c r="A26" s="58" t="s">
        <v>42</v>
      </c>
      <c r="B26" s="88" t="s">
        <v>43</v>
      </c>
      <c r="C26" s="89"/>
      <c r="D26" s="40">
        <v>0</v>
      </c>
    </row>
    <row r="27" spans="1:4">
      <c r="A27" s="90" t="s">
        <v>44</v>
      </c>
      <c r="B27" s="67"/>
      <c r="C27" s="91"/>
      <c r="D27" s="41">
        <f>SUM(D21:D26)</f>
        <v>0</v>
      </c>
    </row>
    <row r="28" spans="1:4">
      <c r="A28" s="99" t="s">
        <v>45</v>
      </c>
      <c r="B28" s="100"/>
      <c r="C28" s="100"/>
      <c r="D28" s="100"/>
    </row>
    <row r="29" spans="1:4">
      <c r="A29" s="1">
        <v>3</v>
      </c>
      <c r="B29" s="99" t="s">
        <v>46</v>
      </c>
      <c r="C29" s="101"/>
      <c r="D29" s="1" t="s">
        <v>14</v>
      </c>
    </row>
    <row r="30" spans="1:4">
      <c r="A30" s="58" t="s">
        <v>47</v>
      </c>
      <c r="B30" s="106" t="s">
        <v>48</v>
      </c>
      <c r="C30" s="107"/>
      <c r="D30" s="40">
        <v>0</v>
      </c>
    </row>
    <row r="31" spans="1:4">
      <c r="A31" s="58" t="s">
        <v>49</v>
      </c>
      <c r="B31" s="106" t="s">
        <v>50</v>
      </c>
      <c r="C31" s="107"/>
      <c r="D31" s="40">
        <v>0</v>
      </c>
    </row>
    <row r="32" spans="1:4">
      <c r="A32" s="58" t="s">
        <v>51</v>
      </c>
      <c r="B32" s="106" t="s">
        <v>52</v>
      </c>
      <c r="C32" s="107"/>
      <c r="D32" s="40">
        <v>0</v>
      </c>
    </row>
    <row r="33" spans="1:4">
      <c r="A33" s="58" t="s">
        <v>53</v>
      </c>
      <c r="B33" s="106" t="s">
        <v>54</v>
      </c>
      <c r="C33" s="107"/>
      <c r="D33" s="39">
        <v>0</v>
      </c>
    </row>
    <row r="34" spans="1:4">
      <c r="A34" s="99" t="s">
        <v>55</v>
      </c>
      <c r="B34" s="100"/>
      <c r="C34" s="101"/>
      <c r="D34" s="38">
        <f>SUM(D30:D33)</f>
        <v>0</v>
      </c>
    </row>
    <row r="35" spans="1:4">
      <c r="A35" s="99" t="s">
        <v>56</v>
      </c>
      <c r="B35" s="100"/>
      <c r="C35" s="100"/>
      <c r="D35" s="100"/>
    </row>
    <row r="36" spans="1:4">
      <c r="A36" s="77" t="s">
        <v>57</v>
      </c>
      <c r="B36" s="77"/>
      <c r="C36" s="37" t="s">
        <v>58</v>
      </c>
      <c r="D36" s="78" t="s">
        <v>14</v>
      </c>
    </row>
    <row r="37" spans="1:4">
      <c r="A37" s="79" t="s">
        <v>59</v>
      </c>
      <c r="B37" s="80"/>
      <c r="C37" s="36" t="s">
        <v>60</v>
      </c>
      <c r="D37" s="78"/>
    </row>
    <row r="38" spans="1:4">
      <c r="A38" s="26">
        <v>1</v>
      </c>
      <c r="B38" s="16" t="s">
        <v>61</v>
      </c>
      <c r="C38" s="35"/>
      <c r="D38" s="34">
        <f t="shared" ref="D38:D45" si="0">ROUND(D$18*C38,2)</f>
        <v>0</v>
      </c>
    </row>
    <row r="39" spans="1:4">
      <c r="A39" s="26">
        <v>2</v>
      </c>
      <c r="B39" s="16" t="s">
        <v>62</v>
      </c>
      <c r="C39" s="35"/>
      <c r="D39" s="34">
        <f t="shared" si="0"/>
        <v>0</v>
      </c>
    </row>
    <row r="40" spans="1:4">
      <c r="A40" s="26">
        <v>3</v>
      </c>
      <c r="B40" s="16" t="s">
        <v>63</v>
      </c>
      <c r="C40" s="35"/>
      <c r="D40" s="34">
        <f t="shared" si="0"/>
        <v>0</v>
      </c>
    </row>
    <row r="41" spans="1:4">
      <c r="A41" s="26">
        <v>4</v>
      </c>
      <c r="B41" s="16" t="s">
        <v>64</v>
      </c>
      <c r="C41" s="35"/>
      <c r="D41" s="34">
        <f t="shared" si="0"/>
        <v>0</v>
      </c>
    </row>
    <row r="42" spans="1:4">
      <c r="A42" s="26">
        <v>5</v>
      </c>
      <c r="B42" s="16" t="s">
        <v>65</v>
      </c>
      <c r="C42" s="35"/>
      <c r="D42" s="34">
        <f t="shared" si="0"/>
        <v>0</v>
      </c>
    </row>
    <row r="43" spans="1:4">
      <c r="A43" s="26">
        <v>6</v>
      </c>
      <c r="B43" s="16" t="s">
        <v>66</v>
      </c>
      <c r="C43" s="35"/>
      <c r="D43" s="34">
        <f t="shared" si="0"/>
        <v>0</v>
      </c>
    </row>
    <row r="44" spans="1:4" ht="23.25" customHeight="1">
      <c r="A44" s="26">
        <v>7</v>
      </c>
      <c r="B44" s="16" t="s">
        <v>67</v>
      </c>
      <c r="C44" s="35"/>
      <c r="D44" s="15">
        <f t="shared" si="0"/>
        <v>0</v>
      </c>
    </row>
    <row r="45" spans="1:4">
      <c r="A45" s="17">
        <v>8</v>
      </c>
      <c r="B45" s="25" t="s">
        <v>68</v>
      </c>
      <c r="C45" s="32"/>
      <c r="D45" s="3">
        <f t="shared" si="0"/>
        <v>0</v>
      </c>
    </row>
    <row r="46" spans="1:4">
      <c r="A46" s="81" t="s">
        <v>69</v>
      </c>
      <c r="B46" s="81"/>
      <c r="C46" s="57">
        <f>SUM(C38:C45)</f>
        <v>0</v>
      </c>
      <c r="D46" s="30">
        <f>SUM(D38:D45)</f>
        <v>0</v>
      </c>
    </row>
    <row r="47" spans="1:4">
      <c r="A47" s="99" t="s">
        <v>70</v>
      </c>
      <c r="B47" s="100"/>
      <c r="C47" s="100"/>
      <c r="D47" s="67"/>
    </row>
    <row r="48" spans="1:4">
      <c r="A48" s="29">
        <v>1</v>
      </c>
      <c r="B48" s="28" t="s">
        <v>71</v>
      </c>
      <c r="C48" s="27"/>
      <c r="D48" s="6">
        <f t="shared" ref="D48:D56" si="1">ROUND(D$18*C48,2)</f>
        <v>0</v>
      </c>
    </row>
    <row r="49" spans="1:4">
      <c r="A49" s="26">
        <v>2</v>
      </c>
      <c r="B49" s="16" t="s">
        <v>72</v>
      </c>
      <c r="C49" s="24"/>
      <c r="D49" s="6">
        <f t="shared" si="1"/>
        <v>0</v>
      </c>
    </row>
    <row r="50" spans="1:4">
      <c r="A50" s="26">
        <v>3</v>
      </c>
      <c r="B50" s="16" t="s">
        <v>73</v>
      </c>
      <c r="C50" s="24"/>
      <c r="D50" s="6">
        <f t="shared" si="1"/>
        <v>0</v>
      </c>
    </row>
    <row r="51" spans="1:4">
      <c r="A51" s="26">
        <v>4</v>
      </c>
      <c r="B51" s="16" t="s">
        <v>74</v>
      </c>
      <c r="C51" s="24"/>
      <c r="D51" s="6">
        <f t="shared" si="1"/>
        <v>0</v>
      </c>
    </row>
    <row r="52" spans="1:4">
      <c r="A52" s="26">
        <v>5</v>
      </c>
      <c r="B52" s="16" t="s">
        <v>75</v>
      </c>
      <c r="C52" s="24"/>
      <c r="D52" s="6">
        <f t="shared" si="1"/>
        <v>0</v>
      </c>
    </row>
    <row r="53" spans="1:4">
      <c r="A53" s="17">
        <v>6</v>
      </c>
      <c r="B53" s="25" t="s">
        <v>76</v>
      </c>
      <c r="C53" s="24"/>
      <c r="D53" s="6">
        <f t="shared" si="1"/>
        <v>0</v>
      </c>
    </row>
    <row r="54" spans="1:4">
      <c r="A54" s="17">
        <v>7</v>
      </c>
      <c r="B54" s="25" t="s">
        <v>77</v>
      </c>
      <c r="C54" s="24"/>
      <c r="D54" s="6">
        <f t="shared" si="1"/>
        <v>0</v>
      </c>
    </row>
    <row r="55" spans="1:4">
      <c r="A55" s="17">
        <v>8</v>
      </c>
      <c r="B55" s="25" t="s">
        <v>78</v>
      </c>
      <c r="C55" s="24"/>
      <c r="D55" s="6">
        <f t="shared" si="1"/>
        <v>0</v>
      </c>
    </row>
    <row r="56" spans="1:4">
      <c r="A56" s="17">
        <v>9</v>
      </c>
      <c r="B56" s="25" t="s">
        <v>79</v>
      </c>
      <c r="C56" s="24"/>
      <c r="D56" s="6">
        <f t="shared" si="1"/>
        <v>0</v>
      </c>
    </row>
    <row r="57" spans="1:4">
      <c r="A57" s="108" t="s">
        <v>80</v>
      </c>
      <c r="B57" s="109"/>
      <c r="C57" s="110">
        <f>SUM(C48:C56)</f>
        <v>0</v>
      </c>
      <c r="D57" s="23">
        <f>SUM(D48:D56)</f>
        <v>0</v>
      </c>
    </row>
    <row r="58" spans="1:4">
      <c r="A58" s="99" t="s">
        <v>81</v>
      </c>
      <c r="B58" s="100"/>
      <c r="C58" s="100"/>
      <c r="D58" s="100"/>
    </row>
    <row r="59" spans="1:4">
      <c r="A59" s="29">
        <v>1</v>
      </c>
      <c r="B59" s="28" t="s">
        <v>82</v>
      </c>
      <c r="C59" s="27"/>
      <c r="D59" s="6">
        <f t="shared" ref="D59:D64" si="2">ROUND(D$18*C59,2)</f>
        <v>0</v>
      </c>
    </row>
    <row r="60" spans="1:4">
      <c r="A60" s="26">
        <v>2</v>
      </c>
      <c r="B60" s="16" t="s">
        <v>83</v>
      </c>
      <c r="C60" s="24"/>
      <c r="D60" s="6">
        <f t="shared" si="2"/>
        <v>0</v>
      </c>
    </row>
    <row r="61" spans="1:4">
      <c r="A61" s="26">
        <v>3</v>
      </c>
      <c r="B61" s="16" t="s">
        <v>84</v>
      </c>
      <c r="C61" s="24"/>
      <c r="D61" s="6">
        <f t="shared" si="2"/>
        <v>0</v>
      </c>
    </row>
    <row r="62" spans="1:4">
      <c r="A62" s="26">
        <v>4</v>
      </c>
      <c r="B62" s="16" t="s">
        <v>85</v>
      </c>
      <c r="C62" s="24"/>
      <c r="D62" s="6">
        <f t="shared" si="2"/>
        <v>0</v>
      </c>
    </row>
    <row r="63" spans="1:4">
      <c r="A63" s="26">
        <v>5</v>
      </c>
      <c r="B63" s="16" t="s">
        <v>86</v>
      </c>
      <c r="C63" s="24"/>
      <c r="D63" s="6">
        <f t="shared" si="2"/>
        <v>0</v>
      </c>
    </row>
    <row r="64" spans="1:4">
      <c r="A64" s="17">
        <v>6</v>
      </c>
      <c r="B64" s="25" t="s">
        <v>87</v>
      </c>
      <c r="C64" s="24"/>
      <c r="D64" s="6">
        <f t="shared" si="2"/>
        <v>0</v>
      </c>
    </row>
    <row r="65" spans="1:4">
      <c r="A65" s="108" t="s">
        <v>88</v>
      </c>
      <c r="B65" s="109"/>
      <c r="C65" s="110">
        <f>SUM(C59:C64)</f>
        <v>0</v>
      </c>
      <c r="D65" s="23">
        <f>SUM(D59:D64)</f>
        <v>0</v>
      </c>
    </row>
    <row r="66" spans="1:4">
      <c r="A66" s="99" t="s">
        <v>89</v>
      </c>
      <c r="B66" s="100"/>
      <c r="C66" s="100"/>
      <c r="D66" s="100"/>
    </row>
    <row r="67" spans="1:4">
      <c r="A67" s="58">
        <v>1</v>
      </c>
      <c r="B67" s="22" t="s">
        <v>90</v>
      </c>
      <c r="C67" s="21">
        <f>C46*C57</f>
        <v>0</v>
      </c>
      <c r="D67" s="6">
        <f>ROUND(D$18*C67,2)</f>
        <v>0</v>
      </c>
    </row>
    <row r="68" spans="1:4">
      <c r="A68" s="99" t="s">
        <v>91</v>
      </c>
      <c r="B68" s="100"/>
      <c r="C68" s="20">
        <f>C67+C65+C57+C46</f>
        <v>0</v>
      </c>
      <c r="D68" s="111">
        <f>SUM(D46,D57,D65,D67)</f>
        <v>0</v>
      </c>
    </row>
    <row r="69" spans="1:4">
      <c r="A69" s="99" t="s">
        <v>92</v>
      </c>
      <c r="B69" s="100"/>
      <c r="C69" s="100"/>
      <c r="D69" s="100"/>
    </row>
    <row r="70" spans="1:4">
      <c r="A70" s="18">
        <v>5</v>
      </c>
      <c r="B70" s="19" t="s">
        <v>93</v>
      </c>
      <c r="C70" s="112"/>
      <c r="D70" s="18" t="s">
        <v>14</v>
      </c>
    </row>
    <row r="71" spans="1:4">
      <c r="A71" s="17" t="s">
        <v>94</v>
      </c>
      <c r="B71" s="16" t="s">
        <v>95</v>
      </c>
      <c r="C71" s="113"/>
      <c r="D71" s="15">
        <f>D85*C71</f>
        <v>0</v>
      </c>
    </row>
    <row r="72" spans="1:4">
      <c r="A72" s="114" t="s">
        <v>96</v>
      </c>
      <c r="B72" s="115" t="s">
        <v>97</v>
      </c>
      <c r="C72" s="116"/>
      <c r="D72" s="3">
        <f>(D71+D85)*C72</f>
        <v>0</v>
      </c>
    </row>
    <row r="73" spans="1:4">
      <c r="A73" s="117" t="s">
        <v>98</v>
      </c>
      <c r="B73" s="118" t="s">
        <v>99</v>
      </c>
      <c r="C73" s="119"/>
      <c r="D73" s="120">
        <f>ROUND((D$87)*C73,2)</f>
        <v>0</v>
      </c>
    </row>
    <row r="74" spans="1:4">
      <c r="A74" s="71"/>
      <c r="B74" s="121" t="s">
        <v>100</v>
      </c>
      <c r="C74" s="113"/>
      <c r="D74" s="15">
        <f>ROUND((D$87)*C74,2)</f>
        <v>0</v>
      </c>
    </row>
    <row r="75" spans="1:4">
      <c r="A75" s="72"/>
      <c r="B75" s="122" t="s">
        <v>101</v>
      </c>
      <c r="C75" s="123"/>
      <c r="D75" s="124">
        <f>ROUND((D$87)*C75,2)</f>
        <v>0</v>
      </c>
    </row>
    <row r="76" spans="1:4">
      <c r="A76" s="73" t="s">
        <v>102</v>
      </c>
      <c r="B76" s="74"/>
      <c r="C76" s="75"/>
      <c r="D76" s="14">
        <f>ROUND(SUM(D71:D75),2)</f>
        <v>0</v>
      </c>
    </row>
    <row r="77" spans="1:4">
      <c r="A77" s="13"/>
      <c r="B77" s="12"/>
      <c r="C77" s="11"/>
      <c r="D77" s="10"/>
    </row>
    <row r="78" spans="1:4">
      <c r="A78" s="76" t="s">
        <v>103</v>
      </c>
      <c r="B78" s="76"/>
      <c r="C78" s="76"/>
      <c r="D78" s="76"/>
    </row>
    <row r="79" spans="1:4">
      <c r="A79" s="9"/>
      <c r="B79" s="9"/>
      <c r="C79" s="9"/>
      <c r="D79" s="9"/>
    </row>
    <row r="80" spans="1:4">
      <c r="A80" s="125" t="s">
        <v>104</v>
      </c>
      <c r="B80" s="126"/>
      <c r="C80" s="127"/>
      <c r="D80" s="8" t="s">
        <v>105</v>
      </c>
    </row>
    <row r="81" spans="1:4">
      <c r="A81" s="58" t="s">
        <v>106</v>
      </c>
      <c r="B81" s="106" t="s">
        <v>107</v>
      </c>
      <c r="C81" s="107"/>
      <c r="D81" s="6">
        <f>D18</f>
        <v>0</v>
      </c>
    </row>
    <row r="82" spans="1:4">
      <c r="A82" s="58" t="s">
        <v>108</v>
      </c>
      <c r="B82" s="106" t="s">
        <v>109</v>
      </c>
      <c r="C82" s="107"/>
      <c r="D82" s="6">
        <f>D27</f>
        <v>0</v>
      </c>
    </row>
    <row r="83" spans="1:4">
      <c r="A83" s="58" t="s">
        <v>110</v>
      </c>
      <c r="B83" s="106" t="s">
        <v>111</v>
      </c>
      <c r="C83" s="107"/>
      <c r="D83" s="6">
        <f>D34</f>
        <v>0</v>
      </c>
    </row>
    <row r="84" spans="1:4">
      <c r="A84" s="58" t="s">
        <v>112</v>
      </c>
      <c r="B84" s="106" t="s">
        <v>113</v>
      </c>
      <c r="C84" s="107"/>
      <c r="D84" s="6">
        <f>D68</f>
        <v>0</v>
      </c>
    </row>
    <row r="85" spans="1:4">
      <c r="A85" s="128" t="s">
        <v>114</v>
      </c>
      <c r="B85" s="129"/>
      <c r="C85" s="130"/>
      <c r="D85" s="5">
        <f>SUM(D81:D84)</f>
        <v>0</v>
      </c>
    </row>
    <row r="86" spans="1:4">
      <c r="A86" s="4" t="s">
        <v>115</v>
      </c>
      <c r="B86" s="68" t="s">
        <v>116</v>
      </c>
      <c r="C86" s="69"/>
      <c r="D86" s="3">
        <f>D76</f>
        <v>0</v>
      </c>
    </row>
    <row r="87" spans="1:4">
      <c r="A87" s="131" t="s">
        <v>117</v>
      </c>
      <c r="B87" s="132"/>
      <c r="C87" s="70"/>
      <c r="D87" s="2">
        <f>ROUND((D71+D72+D85)/(1-(C73+C74+C75)),2)</f>
        <v>0</v>
      </c>
    </row>
    <row r="88" spans="1:4">
      <c r="A88" s="131" t="s">
        <v>118</v>
      </c>
      <c r="B88" s="132"/>
      <c r="C88" s="1">
        <v>1</v>
      </c>
      <c r="D88" s="111">
        <f>D87*C88</f>
        <v>0</v>
      </c>
    </row>
  </sheetData>
  <mergeCells count="53">
    <mergeCell ref="B11:C11"/>
    <mergeCell ref="A6:D6"/>
    <mergeCell ref="B7:C7"/>
    <mergeCell ref="B8:C8"/>
    <mergeCell ref="A1:D1"/>
    <mergeCell ref="B5:C5"/>
    <mergeCell ref="A9:D9"/>
    <mergeCell ref="B10:C10"/>
    <mergeCell ref="B29:C29"/>
    <mergeCell ref="B16:C16"/>
    <mergeCell ref="B17:C17"/>
    <mergeCell ref="A18:C18"/>
    <mergeCell ref="A19:D19"/>
    <mergeCell ref="B20:C20"/>
    <mergeCell ref="B21:C21"/>
    <mergeCell ref="B22:C22"/>
    <mergeCell ref="B23:C23"/>
    <mergeCell ref="B24:C24"/>
    <mergeCell ref="B25:C25"/>
    <mergeCell ref="B26:C26"/>
    <mergeCell ref="A27:C27"/>
    <mergeCell ref="A28:D28"/>
    <mergeCell ref="A69:D69"/>
    <mergeCell ref="A73:A75"/>
    <mergeCell ref="A76:C76"/>
    <mergeCell ref="A78:D78"/>
    <mergeCell ref="B30:C30"/>
    <mergeCell ref="A66:D66"/>
    <mergeCell ref="B32:C32"/>
    <mergeCell ref="B33:C33"/>
    <mergeCell ref="A34:C34"/>
    <mergeCell ref="A35:D35"/>
    <mergeCell ref="A36:B36"/>
    <mergeCell ref="D36:D37"/>
    <mergeCell ref="A37:B37"/>
    <mergeCell ref="A46:B46"/>
    <mergeCell ref="B31:C31"/>
    <mergeCell ref="A88:B88"/>
    <mergeCell ref="A3:D3"/>
    <mergeCell ref="A4:D4"/>
    <mergeCell ref="A80:C80"/>
    <mergeCell ref="B81:C81"/>
    <mergeCell ref="B82:C82"/>
    <mergeCell ref="B83:C83"/>
    <mergeCell ref="B84:C84"/>
    <mergeCell ref="A85:C85"/>
    <mergeCell ref="A68:B68"/>
    <mergeCell ref="A47:D47"/>
    <mergeCell ref="A57:B57"/>
    <mergeCell ref="A58:D58"/>
    <mergeCell ref="A65:B65"/>
    <mergeCell ref="B86:C86"/>
    <mergeCell ref="A87:C87"/>
  </mergeCells>
  <pageMargins left="0.51181102362204722" right="0.51181102362204722" top="0.78740157480314965" bottom="0.78740157480314965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5"/>
  <sheetViews>
    <sheetView workbookViewId="0">
      <selection activeCell="A21" sqref="A21"/>
    </sheetView>
  </sheetViews>
  <sheetFormatPr defaultRowHeight="15"/>
  <cols>
    <col min="1" max="1" width="13.5703125" customWidth="1"/>
    <col min="6" max="6" width="12.42578125" customWidth="1"/>
  </cols>
  <sheetData>
    <row r="2" spans="1:10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57.75" customHeight="1">
      <c r="A3" s="134" t="s">
        <v>120</v>
      </c>
      <c r="B3" s="134"/>
      <c r="C3" s="134"/>
      <c r="D3" s="134"/>
      <c r="E3" s="134"/>
      <c r="F3" s="134"/>
      <c r="G3" s="134" t="s">
        <v>121</v>
      </c>
      <c r="H3" s="134"/>
      <c r="I3" s="134" t="s">
        <v>122</v>
      </c>
      <c r="J3" s="134"/>
    </row>
    <row r="4" spans="1:10" ht="15" customHeight="1">
      <c r="A4" s="135" t="s">
        <v>123</v>
      </c>
      <c r="B4" s="136"/>
      <c r="C4" s="136"/>
      <c r="D4" s="136"/>
      <c r="E4" s="136"/>
      <c r="F4" s="137"/>
      <c r="G4" s="138" t="s">
        <v>124</v>
      </c>
      <c r="H4" s="138"/>
      <c r="I4" s="139">
        <v>0</v>
      </c>
      <c r="J4" s="139"/>
    </row>
    <row r="5" spans="1:10">
      <c r="A5" s="140"/>
      <c r="B5" s="140"/>
      <c r="C5" s="140"/>
      <c r="D5" s="140"/>
      <c r="E5" s="140"/>
      <c r="F5" s="140"/>
      <c r="G5" s="138"/>
      <c r="H5" s="138"/>
      <c r="I5" s="139"/>
      <c r="J5" s="139"/>
    </row>
    <row r="6" spans="1:10">
      <c r="A6" s="140"/>
      <c r="B6" s="140"/>
      <c r="C6" s="140"/>
      <c r="D6" s="140"/>
      <c r="E6" s="140"/>
      <c r="F6" s="140"/>
      <c r="G6" s="138"/>
      <c r="H6" s="138"/>
      <c r="I6" s="139"/>
      <c r="J6" s="139"/>
    </row>
    <row r="7" spans="1:10">
      <c r="A7" s="140"/>
      <c r="B7" s="140"/>
      <c r="C7" s="140"/>
      <c r="D7" s="140"/>
      <c r="E7" s="140"/>
      <c r="F7" s="140"/>
      <c r="G7" s="138"/>
      <c r="H7" s="138"/>
      <c r="I7" s="139"/>
      <c r="J7" s="139"/>
    </row>
    <row r="8" spans="1:10">
      <c r="A8" s="140"/>
      <c r="B8" s="140"/>
      <c r="C8" s="140"/>
      <c r="D8" s="140"/>
      <c r="E8" s="140"/>
      <c r="F8" s="140"/>
      <c r="G8" s="138"/>
      <c r="H8" s="138"/>
      <c r="I8" s="139"/>
      <c r="J8" s="139"/>
    </row>
    <row r="9" spans="1:10">
      <c r="A9" s="140"/>
      <c r="B9" s="140"/>
      <c r="C9" s="140"/>
      <c r="D9" s="140"/>
      <c r="E9" s="140"/>
      <c r="F9" s="140"/>
      <c r="G9" s="138"/>
      <c r="H9" s="138"/>
      <c r="I9" s="139"/>
      <c r="J9" s="139"/>
    </row>
    <row r="10" spans="1:10">
      <c r="A10" s="140"/>
      <c r="B10" s="140"/>
      <c r="C10" s="140"/>
      <c r="D10" s="140"/>
      <c r="E10" s="140"/>
      <c r="F10" s="140"/>
      <c r="G10" s="141"/>
      <c r="H10" s="141"/>
      <c r="I10" s="142">
        <v>0</v>
      </c>
      <c r="J10" s="142"/>
    </row>
    <row r="11" spans="1:10">
      <c r="A11" s="143" t="s">
        <v>125</v>
      </c>
      <c r="B11" s="143"/>
      <c r="C11" s="143"/>
      <c r="D11" s="143"/>
      <c r="E11" s="143"/>
      <c r="F11" s="143"/>
      <c r="G11" s="143"/>
      <c r="H11" s="143"/>
      <c r="I11" s="144">
        <f>ROUND(I4+I5+I6+I7+I8+I9+I10,2)</f>
        <v>0</v>
      </c>
      <c r="J11" s="144"/>
    </row>
    <row r="12" spans="1:10">
      <c r="A12" s="145"/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146" t="s">
        <v>126</v>
      </c>
      <c r="B13" s="146"/>
      <c r="C13" s="146"/>
      <c r="D13" s="146"/>
      <c r="E13" s="146"/>
      <c r="F13" s="146"/>
      <c r="G13" s="146"/>
      <c r="H13" s="147" t="s">
        <v>124</v>
      </c>
      <c r="I13" s="147"/>
      <c r="J13" s="148"/>
    </row>
    <row r="14" spans="1:10">
      <c r="A14" s="146"/>
      <c r="B14" s="146"/>
      <c r="C14" s="146"/>
      <c r="D14" s="146"/>
      <c r="E14" s="146"/>
      <c r="F14" s="146"/>
      <c r="G14" s="146"/>
      <c r="H14" s="149"/>
      <c r="I14" s="149"/>
      <c r="J14" s="148"/>
    </row>
    <row r="15" spans="1:10">
      <c r="A15" s="150" t="s">
        <v>127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>
      <c r="A16" s="152"/>
      <c r="B16" s="152"/>
      <c r="C16" s="152"/>
      <c r="D16" s="152"/>
      <c r="E16" s="152"/>
      <c r="F16" s="152"/>
      <c r="G16" s="152"/>
      <c r="H16" s="149"/>
      <c r="I16" s="149"/>
      <c r="J16" s="153"/>
    </row>
    <row r="17" spans="1:10">
      <c r="A17" s="154" t="s">
        <v>128</v>
      </c>
      <c r="B17" s="154"/>
      <c r="C17" s="154"/>
      <c r="D17" s="154"/>
      <c r="E17" s="154"/>
      <c r="F17" s="154"/>
      <c r="G17" s="154"/>
      <c r="H17" s="154"/>
      <c r="I17" s="154"/>
      <c r="J17" s="151">
        <v>0</v>
      </c>
    </row>
    <row r="18" spans="1:10">
      <c r="A18" s="133" t="s">
        <v>129</v>
      </c>
      <c r="B18" s="133"/>
      <c r="C18" s="133"/>
      <c r="D18" s="133"/>
      <c r="E18" s="133"/>
      <c r="F18" s="133"/>
      <c r="G18" s="133"/>
      <c r="H18" s="133"/>
      <c r="I18" s="133"/>
      <c r="J18" s="155"/>
    </row>
    <row r="19" spans="1:10" ht="60">
      <c r="A19" s="156" t="s">
        <v>130</v>
      </c>
      <c r="B19" s="157"/>
      <c r="C19" s="157"/>
      <c r="D19" s="157"/>
      <c r="E19" s="157"/>
      <c r="F19" s="157"/>
      <c r="G19" s="157"/>
      <c r="H19" s="157"/>
      <c r="I19" s="157"/>
      <c r="J19" s="151">
        <v>0</v>
      </c>
    </row>
    <row r="20" spans="1:10" ht="60">
      <c r="A20" s="156" t="s">
        <v>131</v>
      </c>
      <c r="B20" s="158"/>
      <c r="C20" s="158"/>
      <c r="D20" s="158"/>
      <c r="E20" s="158"/>
      <c r="F20" s="158"/>
      <c r="G20" s="158"/>
      <c r="H20" s="158"/>
      <c r="I20" s="158"/>
      <c r="J20" s="151">
        <v>0</v>
      </c>
    </row>
    <row r="21" spans="1:10" ht="90">
      <c r="A21" s="156" t="s">
        <v>132</v>
      </c>
      <c r="B21" s="158"/>
      <c r="C21" s="158"/>
      <c r="D21" s="158"/>
      <c r="E21" s="158"/>
      <c r="F21" s="158"/>
      <c r="G21" s="158"/>
      <c r="H21" s="158"/>
      <c r="I21" s="158"/>
      <c r="J21" s="151">
        <v>0</v>
      </c>
    </row>
    <row r="22" spans="1:10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>
      <c r="A23" s="159" t="s">
        <v>133</v>
      </c>
      <c r="B23" s="159"/>
      <c r="C23" s="159"/>
      <c r="D23" s="159"/>
      <c r="E23" s="159"/>
      <c r="F23" s="159"/>
      <c r="G23" s="159"/>
      <c r="H23" s="159"/>
      <c r="I23" s="159"/>
      <c r="J23" s="160" t="e">
        <f>ROUND(I11+J15+#REF!+#REF!+#REF!,2)</f>
        <v>#REF!</v>
      </c>
    </row>
    <row r="24" spans="1:10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161" t="s">
        <v>134</v>
      </c>
      <c r="B25" s="161"/>
      <c r="C25" s="161"/>
      <c r="D25" s="161"/>
      <c r="E25" s="161"/>
      <c r="F25" s="161"/>
      <c r="G25" s="161"/>
      <c r="H25" s="161"/>
      <c r="I25" s="161"/>
      <c r="J25" s="161"/>
    </row>
  </sheetData>
  <mergeCells count="41">
    <mergeCell ref="A24:J24"/>
    <mergeCell ref="A25:J25"/>
    <mergeCell ref="A18:I18"/>
    <mergeCell ref="A15:I15"/>
    <mergeCell ref="A16:G16"/>
    <mergeCell ref="H16:I16"/>
    <mergeCell ref="A17:I17"/>
    <mergeCell ref="A22:J22"/>
    <mergeCell ref="A23:I23"/>
    <mergeCell ref="A14:G14"/>
    <mergeCell ref="H14:I14"/>
    <mergeCell ref="A9:F9"/>
    <mergeCell ref="G9:H9"/>
    <mergeCell ref="I9:J9"/>
    <mergeCell ref="A10:F10"/>
    <mergeCell ref="G10:H10"/>
    <mergeCell ref="I10:J10"/>
    <mergeCell ref="A11:H11"/>
    <mergeCell ref="I11:J11"/>
    <mergeCell ref="A12:J12"/>
    <mergeCell ref="A13:G13"/>
    <mergeCell ref="H13:I13"/>
    <mergeCell ref="A7:F7"/>
    <mergeCell ref="G7:H7"/>
    <mergeCell ref="I7:J7"/>
    <mergeCell ref="A8:F8"/>
    <mergeCell ref="G8:H8"/>
    <mergeCell ref="I8:J8"/>
    <mergeCell ref="A5:F5"/>
    <mergeCell ref="G5:H5"/>
    <mergeCell ref="I5:J5"/>
    <mergeCell ref="A6:F6"/>
    <mergeCell ref="G6:H6"/>
    <mergeCell ref="I6:J6"/>
    <mergeCell ref="A2:J2"/>
    <mergeCell ref="A3:F3"/>
    <mergeCell ref="G3:H3"/>
    <mergeCell ref="I3:J3"/>
    <mergeCell ref="A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88"/>
  <sheetViews>
    <sheetView showGridLines="0" topLeftCell="A4" zoomScale="115" zoomScaleNormal="115" workbookViewId="0">
      <selection activeCell="M4" sqref="M4"/>
    </sheetView>
  </sheetViews>
  <sheetFormatPr defaultRowHeight="15"/>
  <cols>
    <col min="1" max="1" width="12.42578125" customWidth="1"/>
    <col min="2" max="2" width="66.5703125" customWidth="1"/>
    <col min="3" max="3" width="13.5703125" customWidth="1"/>
    <col min="4" max="4" width="21.7109375" customWidth="1"/>
  </cols>
  <sheetData>
    <row r="1" spans="1:4">
      <c r="A1" s="96" t="e">
        <f>#REF!</f>
        <v>#REF!</v>
      </c>
      <c r="B1" s="96"/>
      <c r="C1" s="96"/>
      <c r="D1" s="96"/>
    </row>
    <row r="2" spans="1:4" s="53" customFormat="1" ht="12.75">
      <c r="A2" s="55" t="s">
        <v>1</v>
      </c>
      <c r="B2" s="54" t="s">
        <v>135</v>
      </c>
      <c r="C2" s="55" t="s">
        <v>3</v>
      </c>
      <c r="D2" s="62" t="s">
        <v>136</v>
      </c>
    </row>
    <row r="3" spans="1:4" ht="52.5" customHeight="1">
      <c r="A3" s="97" t="s">
        <v>137</v>
      </c>
      <c r="B3" s="97"/>
      <c r="C3" s="97"/>
      <c r="D3" s="97"/>
    </row>
    <row r="4" spans="1:4">
      <c r="A4" s="65" t="s">
        <v>6</v>
      </c>
      <c r="B4" s="100"/>
      <c r="C4" s="100"/>
      <c r="D4" s="66"/>
    </row>
    <row r="5" spans="1:4">
      <c r="A5" s="7">
        <v>1</v>
      </c>
      <c r="B5" s="94" t="s">
        <v>7</v>
      </c>
      <c r="C5" s="95"/>
      <c r="D5" s="56" t="s">
        <v>138</v>
      </c>
    </row>
    <row r="6" spans="1:4">
      <c r="A6" s="65" t="s">
        <v>9</v>
      </c>
      <c r="B6" s="100"/>
      <c r="C6" s="100"/>
      <c r="D6" s="100"/>
    </row>
    <row r="7" spans="1:4">
      <c r="A7" s="162">
        <v>2</v>
      </c>
      <c r="B7" s="163" t="s">
        <v>139</v>
      </c>
      <c r="C7" s="164"/>
      <c r="D7" s="165">
        <v>0</v>
      </c>
    </row>
    <row r="8" spans="1:4">
      <c r="A8" s="166">
        <v>3</v>
      </c>
      <c r="B8" s="167" t="s">
        <v>11</v>
      </c>
      <c r="C8" s="168"/>
      <c r="D8" s="169" t="s">
        <v>140</v>
      </c>
    </row>
    <row r="9" spans="1:4">
      <c r="A9" s="65" t="s">
        <v>12</v>
      </c>
      <c r="B9" s="100"/>
      <c r="C9" s="100"/>
      <c r="D9" s="100"/>
    </row>
    <row r="10" spans="1:4">
      <c r="A10" s="51">
        <v>1</v>
      </c>
      <c r="B10" s="170" t="s">
        <v>13</v>
      </c>
      <c r="C10" s="171"/>
      <c r="D10" s="50" t="s">
        <v>14</v>
      </c>
    </row>
    <row r="11" spans="1:4">
      <c r="A11" s="172" t="s">
        <v>15</v>
      </c>
      <c r="B11" s="173" t="s">
        <v>16</v>
      </c>
      <c r="C11" s="104"/>
      <c r="D11" s="174">
        <f>D7*1</f>
        <v>0</v>
      </c>
    </row>
    <row r="12" spans="1:4">
      <c r="A12" s="175" t="s">
        <v>17</v>
      </c>
      <c r="B12" s="176" t="s">
        <v>18</v>
      </c>
      <c r="C12" s="46">
        <v>0</v>
      </c>
      <c r="D12" s="177">
        <v>0</v>
      </c>
    </row>
    <row r="13" spans="1:4">
      <c r="A13" s="175" t="s">
        <v>19</v>
      </c>
      <c r="B13" s="176" t="s">
        <v>20</v>
      </c>
      <c r="C13" s="46">
        <v>0</v>
      </c>
      <c r="D13" s="177">
        <f>C13*D11</f>
        <v>0</v>
      </c>
    </row>
    <row r="14" spans="1:4">
      <c r="A14" s="175" t="s">
        <v>21</v>
      </c>
      <c r="B14" s="176" t="s">
        <v>22</v>
      </c>
      <c r="C14" s="46">
        <v>0</v>
      </c>
      <c r="D14" s="177">
        <f>D11/220*0.2*0*15</f>
        <v>0</v>
      </c>
    </row>
    <row r="15" spans="1:4">
      <c r="A15" s="175" t="s">
        <v>23</v>
      </c>
      <c r="B15" s="178" t="s">
        <v>24</v>
      </c>
      <c r="C15" s="44">
        <v>0</v>
      </c>
      <c r="D15" s="177">
        <f>C15*(D11+D13)</f>
        <v>0</v>
      </c>
    </row>
    <row r="16" spans="1:4">
      <c r="A16" s="175" t="s">
        <v>25</v>
      </c>
      <c r="B16" s="163" t="s">
        <v>26</v>
      </c>
      <c r="C16" s="164"/>
      <c r="D16" s="177">
        <v>0</v>
      </c>
    </row>
    <row r="17" spans="1:4">
      <c r="A17" s="175" t="s">
        <v>27</v>
      </c>
      <c r="B17" s="163" t="s">
        <v>28</v>
      </c>
      <c r="C17" s="164"/>
      <c r="D17" s="105">
        <f>(D16)/12.5*2.5</f>
        <v>0</v>
      </c>
    </row>
    <row r="18" spans="1:4">
      <c r="A18" s="179" t="s">
        <v>29</v>
      </c>
      <c r="B18" s="180"/>
      <c r="C18" s="181"/>
      <c r="D18" s="182">
        <f>ROUND(SUM(D11:D17),2)</f>
        <v>0</v>
      </c>
    </row>
    <row r="19" spans="1:4">
      <c r="A19" s="65" t="s">
        <v>30</v>
      </c>
      <c r="B19" s="100"/>
      <c r="C19" s="100"/>
      <c r="D19" s="100"/>
    </row>
    <row r="20" spans="1:4">
      <c r="A20" s="18">
        <v>2</v>
      </c>
      <c r="B20" s="170" t="s">
        <v>31</v>
      </c>
      <c r="C20" s="171"/>
      <c r="D20" s="18" t="s">
        <v>14</v>
      </c>
    </row>
    <row r="21" spans="1:4">
      <c r="A21" s="183" t="s">
        <v>32</v>
      </c>
      <c r="B21" s="184" t="s">
        <v>33</v>
      </c>
      <c r="C21" s="164"/>
      <c r="D21" s="165">
        <v>0</v>
      </c>
    </row>
    <row r="22" spans="1:4">
      <c r="A22" s="7" t="s">
        <v>34</v>
      </c>
      <c r="B22" s="184" t="s">
        <v>35</v>
      </c>
      <c r="C22" s="164"/>
      <c r="D22" s="165">
        <v>0</v>
      </c>
    </row>
    <row r="23" spans="1:4">
      <c r="A23" s="7" t="s">
        <v>36</v>
      </c>
      <c r="B23" s="184" t="s">
        <v>37</v>
      </c>
      <c r="C23" s="164"/>
      <c r="D23" s="165">
        <v>0</v>
      </c>
    </row>
    <row r="24" spans="1:4">
      <c r="A24" s="7" t="s">
        <v>38</v>
      </c>
      <c r="B24" s="184" t="s">
        <v>39</v>
      </c>
      <c r="C24" s="164"/>
      <c r="D24" s="165">
        <v>0</v>
      </c>
    </row>
    <row r="25" spans="1:4">
      <c r="A25" s="7" t="s">
        <v>40</v>
      </c>
      <c r="B25" s="184" t="s">
        <v>41</v>
      </c>
      <c r="C25" s="164"/>
      <c r="D25" s="165">
        <v>0</v>
      </c>
    </row>
    <row r="26" spans="1:4">
      <c r="A26" s="7" t="s">
        <v>42</v>
      </c>
      <c r="B26" s="185" t="s">
        <v>43</v>
      </c>
      <c r="C26" s="186"/>
      <c r="D26" s="40">
        <v>0</v>
      </c>
    </row>
    <row r="27" spans="1:4">
      <c r="A27" s="187" t="s">
        <v>44</v>
      </c>
      <c r="B27" s="188"/>
      <c r="C27" s="189"/>
      <c r="D27" s="182">
        <f>SUM(D21:D26)</f>
        <v>0</v>
      </c>
    </row>
    <row r="28" spans="1:4">
      <c r="A28" s="65" t="s">
        <v>45</v>
      </c>
      <c r="B28" s="100"/>
      <c r="C28" s="100"/>
      <c r="D28" s="100"/>
    </row>
    <row r="29" spans="1:4">
      <c r="A29" s="1">
        <v>3</v>
      </c>
      <c r="B29" s="65" t="s">
        <v>46</v>
      </c>
      <c r="C29" s="66"/>
      <c r="D29" s="1" t="s">
        <v>14</v>
      </c>
    </row>
    <row r="30" spans="1:4">
      <c r="A30" s="7" t="s">
        <v>47</v>
      </c>
      <c r="B30" s="106" t="s">
        <v>48</v>
      </c>
      <c r="C30" s="107"/>
      <c r="D30" s="40">
        <v>0</v>
      </c>
    </row>
    <row r="31" spans="1:4">
      <c r="A31" s="7" t="s">
        <v>49</v>
      </c>
      <c r="B31" s="106" t="s">
        <v>50</v>
      </c>
      <c r="C31" s="107"/>
      <c r="D31" s="40">
        <v>0</v>
      </c>
    </row>
    <row r="32" spans="1:4">
      <c r="A32" s="7" t="s">
        <v>51</v>
      </c>
      <c r="B32" s="106" t="s">
        <v>52</v>
      </c>
      <c r="C32" s="107"/>
      <c r="D32" s="40">
        <v>0</v>
      </c>
    </row>
    <row r="33" spans="1:4">
      <c r="A33" s="7" t="s">
        <v>53</v>
      </c>
      <c r="B33" s="106" t="s">
        <v>54</v>
      </c>
      <c r="C33" s="107"/>
      <c r="D33" s="39">
        <v>0</v>
      </c>
    </row>
    <row r="34" spans="1:4">
      <c r="A34" s="65" t="s">
        <v>55</v>
      </c>
      <c r="B34" s="100"/>
      <c r="C34" s="66"/>
      <c r="D34" s="38">
        <f>SUM(D30:D33)</f>
        <v>0</v>
      </c>
    </row>
    <row r="35" spans="1:4">
      <c r="A35" s="65" t="s">
        <v>56</v>
      </c>
      <c r="B35" s="100"/>
      <c r="C35" s="100"/>
      <c r="D35" s="100"/>
    </row>
    <row r="36" spans="1:4">
      <c r="A36" s="77" t="s">
        <v>57</v>
      </c>
      <c r="B36" s="77"/>
      <c r="C36" s="37" t="s">
        <v>58</v>
      </c>
      <c r="D36" s="78" t="s">
        <v>14</v>
      </c>
    </row>
    <row r="37" spans="1:4">
      <c r="A37" s="170" t="s">
        <v>59</v>
      </c>
      <c r="B37" s="171"/>
      <c r="C37" s="36" t="s">
        <v>60</v>
      </c>
      <c r="D37" s="78"/>
    </row>
    <row r="38" spans="1:4">
      <c r="A38" s="162">
        <v>1</v>
      </c>
      <c r="B38" s="190" t="s">
        <v>61</v>
      </c>
      <c r="C38" s="191"/>
      <c r="D38" s="34">
        <f t="shared" ref="D38:D45" si="0">ROUND(D$18*C38,2)</f>
        <v>0</v>
      </c>
    </row>
    <row r="39" spans="1:4">
      <c r="A39" s="162">
        <v>2</v>
      </c>
      <c r="B39" s="190" t="s">
        <v>62</v>
      </c>
      <c r="C39" s="191"/>
      <c r="D39" s="34">
        <f t="shared" si="0"/>
        <v>0</v>
      </c>
    </row>
    <row r="40" spans="1:4">
      <c r="A40" s="162">
        <v>3</v>
      </c>
      <c r="B40" s="190" t="s">
        <v>63</v>
      </c>
      <c r="C40" s="191"/>
      <c r="D40" s="34">
        <f t="shared" si="0"/>
        <v>0</v>
      </c>
    </row>
    <row r="41" spans="1:4">
      <c r="A41" s="162">
        <v>4</v>
      </c>
      <c r="B41" s="190" t="s">
        <v>64</v>
      </c>
      <c r="C41" s="191"/>
      <c r="D41" s="34">
        <f t="shared" si="0"/>
        <v>0</v>
      </c>
    </row>
    <row r="42" spans="1:4">
      <c r="A42" s="162">
        <v>5</v>
      </c>
      <c r="B42" s="190" t="s">
        <v>65</v>
      </c>
      <c r="C42" s="191"/>
      <c r="D42" s="34">
        <f t="shared" si="0"/>
        <v>0</v>
      </c>
    </row>
    <row r="43" spans="1:4">
      <c r="A43" s="162">
        <v>6</v>
      </c>
      <c r="B43" s="190" t="s">
        <v>66</v>
      </c>
      <c r="C43" s="191"/>
      <c r="D43" s="34">
        <f t="shared" si="0"/>
        <v>0</v>
      </c>
    </row>
    <row r="44" spans="1:4" ht="23.25" customHeight="1">
      <c r="A44" s="162">
        <v>7</v>
      </c>
      <c r="B44" s="192" t="s">
        <v>67</v>
      </c>
      <c r="C44" s="193"/>
      <c r="D44" s="165">
        <f t="shared" si="0"/>
        <v>0</v>
      </c>
    </row>
    <row r="45" spans="1:4">
      <c r="A45" s="166">
        <v>8</v>
      </c>
      <c r="B45" s="194" t="s">
        <v>68</v>
      </c>
      <c r="C45" s="195"/>
      <c r="D45" s="196">
        <f t="shared" si="0"/>
        <v>0</v>
      </c>
    </row>
    <row r="46" spans="1:4">
      <c r="A46" s="81" t="s">
        <v>69</v>
      </c>
      <c r="B46" s="81"/>
      <c r="C46" s="31">
        <f>SUM(C38:C45)</f>
        <v>0</v>
      </c>
      <c r="D46" s="30">
        <f>SUM(D38:D45)</f>
        <v>0</v>
      </c>
    </row>
    <row r="47" spans="1:4">
      <c r="A47" s="65" t="s">
        <v>70</v>
      </c>
      <c r="B47" s="100"/>
      <c r="C47" s="100"/>
      <c r="D47" s="188"/>
    </row>
    <row r="48" spans="1:4">
      <c r="A48" s="29">
        <v>1</v>
      </c>
      <c r="B48" s="28" t="s">
        <v>71</v>
      </c>
      <c r="C48" s="27"/>
      <c r="D48" s="6">
        <f t="shared" ref="D48:D56" si="1">ROUND(D$18*C48,2)</f>
        <v>0</v>
      </c>
    </row>
    <row r="49" spans="1:4">
      <c r="A49" s="162">
        <v>2</v>
      </c>
      <c r="B49" s="190" t="s">
        <v>72</v>
      </c>
      <c r="C49" s="197"/>
      <c r="D49" s="6">
        <f t="shared" si="1"/>
        <v>0</v>
      </c>
    </row>
    <row r="50" spans="1:4">
      <c r="A50" s="162">
        <v>3</v>
      </c>
      <c r="B50" s="190" t="s">
        <v>73</v>
      </c>
      <c r="C50" s="197"/>
      <c r="D50" s="6">
        <f t="shared" si="1"/>
        <v>0</v>
      </c>
    </row>
    <row r="51" spans="1:4">
      <c r="A51" s="162">
        <v>4</v>
      </c>
      <c r="B51" s="190" t="s">
        <v>74</v>
      </c>
      <c r="C51" s="197"/>
      <c r="D51" s="6">
        <f t="shared" si="1"/>
        <v>0</v>
      </c>
    </row>
    <row r="52" spans="1:4">
      <c r="A52" s="162">
        <v>5</v>
      </c>
      <c r="B52" s="190" t="s">
        <v>75</v>
      </c>
      <c r="C52" s="197"/>
      <c r="D52" s="6">
        <f t="shared" si="1"/>
        <v>0</v>
      </c>
    </row>
    <row r="53" spans="1:4">
      <c r="A53" s="166">
        <v>6</v>
      </c>
      <c r="B53" s="194" t="s">
        <v>76</v>
      </c>
      <c r="C53" s="197"/>
      <c r="D53" s="6">
        <f t="shared" si="1"/>
        <v>0</v>
      </c>
    </row>
    <row r="54" spans="1:4">
      <c r="A54" s="166">
        <v>7</v>
      </c>
      <c r="B54" s="194" t="s">
        <v>77</v>
      </c>
      <c r="C54" s="197"/>
      <c r="D54" s="6">
        <f t="shared" si="1"/>
        <v>0</v>
      </c>
    </row>
    <row r="55" spans="1:4">
      <c r="A55" s="166">
        <v>8</v>
      </c>
      <c r="B55" s="194" t="s">
        <v>78</v>
      </c>
      <c r="C55" s="197"/>
      <c r="D55" s="6">
        <f t="shared" si="1"/>
        <v>0</v>
      </c>
    </row>
    <row r="56" spans="1:4">
      <c r="A56" s="166">
        <v>9</v>
      </c>
      <c r="B56" s="194" t="s">
        <v>79</v>
      </c>
      <c r="C56" s="197"/>
      <c r="D56" s="6">
        <f t="shared" si="1"/>
        <v>0</v>
      </c>
    </row>
    <row r="57" spans="1:4">
      <c r="A57" s="108" t="s">
        <v>80</v>
      </c>
      <c r="B57" s="109"/>
      <c r="C57" s="110">
        <f>SUM(C48:C56)</f>
        <v>0</v>
      </c>
      <c r="D57" s="23">
        <f>SUM(D48:D56)</f>
        <v>0</v>
      </c>
    </row>
    <row r="58" spans="1:4">
      <c r="A58" s="65" t="s">
        <v>81</v>
      </c>
      <c r="B58" s="100"/>
      <c r="C58" s="100"/>
      <c r="D58" s="100"/>
    </row>
    <row r="59" spans="1:4">
      <c r="A59" s="29">
        <v>1</v>
      </c>
      <c r="B59" s="28" t="s">
        <v>82</v>
      </c>
      <c r="C59" s="27"/>
      <c r="D59" s="6">
        <f t="shared" ref="D59:D64" si="2">ROUND(D$18*C59,2)</f>
        <v>0</v>
      </c>
    </row>
    <row r="60" spans="1:4">
      <c r="A60" s="162">
        <v>2</v>
      </c>
      <c r="B60" s="190" t="s">
        <v>83</v>
      </c>
      <c r="C60" s="197"/>
      <c r="D60" s="6">
        <f t="shared" si="2"/>
        <v>0</v>
      </c>
    </row>
    <row r="61" spans="1:4">
      <c r="A61" s="162">
        <v>3</v>
      </c>
      <c r="B61" s="190" t="s">
        <v>84</v>
      </c>
      <c r="C61" s="197"/>
      <c r="D61" s="6">
        <f t="shared" si="2"/>
        <v>0</v>
      </c>
    </row>
    <row r="62" spans="1:4">
      <c r="A62" s="162">
        <v>4</v>
      </c>
      <c r="B62" s="190" t="s">
        <v>85</v>
      </c>
      <c r="C62" s="197"/>
      <c r="D62" s="6">
        <f t="shared" si="2"/>
        <v>0</v>
      </c>
    </row>
    <row r="63" spans="1:4">
      <c r="A63" s="162">
        <v>5</v>
      </c>
      <c r="B63" s="190" t="s">
        <v>86</v>
      </c>
      <c r="C63" s="197"/>
      <c r="D63" s="6">
        <f t="shared" si="2"/>
        <v>0</v>
      </c>
    </row>
    <row r="64" spans="1:4">
      <c r="A64" s="166">
        <v>6</v>
      </c>
      <c r="B64" s="194" t="s">
        <v>87</v>
      </c>
      <c r="C64" s="197"/>
      <c r="D64" s="6">
        <f t="shared" si="2"/>
        <v>0</v>
      </c>
    </row>
    <row r="65" spans="1:4">
      <c r="A65" s="108" t="s">
        <v>88</v>
      </c>
      <c r="B65" s="109"/>
      <c r="C65" s="110">
        <f>SUM(C59:C64)</f>
        <v>0</v>
      </c>
      <c r="D65" s="23">
        <f>SUM(D59:D64)</f>
        <v>0</v>
      </c>
    </row>
    <row r="66" spans="1:4">
      <c r="A66" s="65" t="s">
        <v>89</v>
      </c>
      <c r="B66" s="100"/>
      <c r="C66" s="100"/>
      <c r="D66" s="100"/>
    </row>
    <row r="67" spans="1:4">
      <c r="A67" s="7">
        <v>1</v>
      </c>
      <c r="B67" s="22" t="s">
        <v>90</v>
      </c>
      <c r="C67" s="21">
        <f>C46*C57</f>
        <v>0</v>
      </c>
      <c r="D67" s="6">
        <f>ROUND(D$18*C67,2)</f>
        <v>0</v>
      </c>
    </row>
    <row r="68" spans="1:4">
      <c r="A68" s="65" t="s">
        <v>91</v>
      </c>
      <c r="B68" s="100"/>
      <c r="C68" s="20">
        <f>C67+C65+C57+C46</f>
        <v>0</v>
      </c>
      <c r="D68" s="111">
        <f>SUM(D46,D57,D65,D67)</f>
        <v>0</v>
      </c>
    </row>
    <row r="69" spans="1:4">
      <c r="A69" s="65" t="s">
        <v>92</v>
      </c>
      <c r="B69" s="100"/>
      <c r="C69" s="100"/>
      <c r="D69" s="100"/>
    </row>
    <row r="70" spans="1:4">
      <c r="A70" s="18">
        <v>5</v>
      </c>
      <c r="B70" s="19" t="s">
        <v>93</v>
      </c>
      <c r="C70" s="112"/>
      <c r="D70" s="18" t="s">
        <v>14</v>
      </c>
    </row>
    <row r="71" spans="1:4">
      <c r="A71" s="166" t="s">
        <v>94</v>
      </c>
      <c r="B71" s="190" t="s">
        <v>95</v>
      </c>
      <c r="C71" s="113"/>
      <c r="D71" s="165">
        <f>D85*C71</f>
        <v>0</v>
      </c>
    </row>
    <row r="72" spans="1:4">
      <c r="A72" s="114" t="s">
        <v>96</v>
      </c>
      <c r="B72" s="115" t="s">
        <v>97</v>
      </c>
      <c r="C72" s="116"/>
      <c r="D72" s="196">
        <f>(D71+D85)*C72</f>
        <v>0</v>
      </c>
    </row>
    <row r="73" spans="1:4">
      <c r="A73" s="117" t="s">
        <v>98</v>
      </c>
      <c r="B73" s="118" t="s">
        <v>99</v>
      </c>
      <c r="C73" s="119"/>
      <c r="D73" s="120">
        <f>ROUND((D$87)*C73,2)</f>
        <v>0</v>
      </c>
    </row>
    <row r="74" spans="1:4">
      <c r="A74" s="71"/>
      <c r="B74" s="121" t="s">
        <v>100</v>
      </c>
      <c r="C74" s="113"/>
      <c r="D74" s="165">
        <f>ROUND((D$87)*C74,2)</f>
        <v>0</v>
      </c>
    </row>
    <row r="75" spans="1:4">
      <c r="A75" s="72"/>
      <c r="B75" s="122" t="s">
        <v>101</v>
      </c>
      <c r="C75" s="123"/>
      <c r="D75" s="124">
        <f>ROUND((D$87)*C75,2)</f>
        <v>0</v>
      </c>
    </row>
    <row r="76" spans="1:4">
      <c r="A76" s="73" t="s">
        <v>102</v>
      </c>
      <c r="B76" s="74"/>
      <c r="C76" s="75"/>
      <c r="D76" s="14">
        <f>ROUND(SUM(D71:D75),2)</f>
        <v>0</v>
      </c>
    </row>
    <row r="77" spans="1:4">
      <c r="A77" s="13"/>
      <c r="B77" s="12"/>
      <c r="C77" s="11"/>
      <c r="D77" s="10"/>
    </row>
    <row r="78" spans="1:4">
      <c r="A78" s="76" t="s">
        <v>141</v>
      </c>
      <c r="B78" s="76"/>
      <c r="C78" s="76"/>
      <c r="D78" s="76"/>
    </row>
    <row r="79" spans="1:4">
      <c r="A79" s="9"/>
      <c r="B79" s="9"/>
      <c r="C79" s="9"/>
      <c r="D79" s="9"/>
    </row>
    <row r="80" spans="1:4">
      <c r="A80" s="125" t="s">
        <v>104</v>
      </c>
      <c r="B80" s="126"/>
      <c r="C80" s="127"/>
      <c r="D80" s="8" t="s">
        <v>105</v>
      </c>
    </row>
    <row r="81" spans="1:4">
      <c r="A81" s="7" t="s">
        <v>106</v>
      </c>
      <c r="B81" s="106" t="s">
        <v>107</v>
      </c>
      <c r="C81" s="107"/>
      <c r="D81" s="6">
        <f>D18</f>
        <v>0</v>
      </c>
    </row>
    <row r="82" spans="1:4">
      <c r="A82" s="7" t="s">
        <v>108</v>
      </c>
      <c r="B82" s="106" t="s">
        <v>109</v>
      </c>
      <c r="C82" s="107"/>
      <c r="D82" s="6">
        <f>D27</f>
        <v>0</v>
      </c>
    </row>
    <row r="83" spans="1:4">
      <c r="A83" s="7" t="s">
        <v>110</v>
      </c>
      <c r="B83" s="106" t="s">
        <v>111</v>
      </c>
      <c r="C83" s="107"/>
      <c r="D83" s="6">
        <f>D34</f>
        <v>0</v>
      </c>
    </row>
    <row r="84" spans="1:4">
      <c r="A84" s="7" t="s">
        <v>112</v>
      </c>
      <c r="B84" s="106" t="s">
        <v>113</v>
      </c>
      <c r="C84" s="107"/>
      <c r="D84" s="6">
        <f>D68</f>
        <v>0</v>
      </c>
    </row>
    <row r="85" spans="1:4">
      <c r="A85" s="128" t="s">
        <v>114</v>
      </c>
      <c r="B85" s="129"/>
      <c r="C85" s="130"/>
      <c r="D85" s="5">
        <f>SUM(D81:D84)</f>
        <v>0</v>
      </c>
    </row>
    <row r="86" spans="1:4">
      <c r="A86" s="4" t="s">
        <v>115</v>
      </c>
      <c r="B86" s="167" t="s">
        <v>116</v>
      </c>
      <c r="C86" s="168"/>
      <c r="D86" s="196">
        <f>D76</f>
        <v>0</v>
      </c>
    </row>
    <row r="87" spans="1:4">
      <c r="A87" s="131" t="s">
        <v>117</v>
      </c>
      <c r="B87" s="132"/>
      <c r="C87" s="70"/>
      <c r="D87" s="2">
        <f>ROUND((D71+D72+D85)/(1-(C73+C74+C75)),2)</f>
        <v>0</v>
      </c>
    </row>
    <row r="88" spans="1:4">
      <c r="A88" s="131" t="s">
        <v>118</v>
      </c>
      <c r="B88" s="132"/>
      <c r="C88" s="1">
        <f>B93</f>
        <v>0</v>
      </c>
      <c r="D88" s="111">
        <f>D87*C88</f>
        <v>0</v>
      </c>
    </row>
  </sheetData>
  <mergeCells count="53">
    <mergeCell ref="A6:D6"/>
    <mergeCell ref="B7:C7"/>
    <mergeCell ref="B8:C8"/>
    <mergeCell ref="A9:D9"/>
    <mergeCell ref="A1:D1"/>
    <mergeCell ref="A3:D3"/>
    <mergeCell ref="A4:D4"/>
    <mergeCell ref="B5:C5"/>
    <mergeCell ref="B10:C10"/>
    <mergeCell ref="B11:C11"/>
    <mergeCell ref="A27:C27"/>
    <mergeCell ref="B17:C17"/>
    <mergeCell ref="A18:C18"/>
    <mergeCell ref="A19:D19"/>
    <mergeCell ref="B20:C20"/>
    <mergeCell ref="B21:C21"/>
    <mergeCell ref="B22:C22"/>
    <mergeCell ref="B16:C16"/>
    <mergeCell ref="B23:C23"/>
    <mergeCell ref="B24:C24"/>
    <mergeCell ref="B25:C25"/>
    <mergeCell ref="B26:C26"/>
    <mergeCell ref="A28:D28"/>
    <mergeCell ref="B29:C29"/>
    <mergeCell ref="B30:C30"/>
    <mergeCell ref="B31:C31"/>
    <mergeCell ref="B32:C32"/>
    <mergeCell ref="A68:B68"/>
    <mergeCell ref="A69:D69"/>
    <mergeCell ref="A73:A75"/>
    <mergeCell ref="A76:C76"/>
    <mergeCell ref="B33:C33"/>
    <mergeCell ref="A34:C34"/>
    <mergeCell ref="A35:D35"/>
    <mergeCell ref="A36:B36"/>
    <mergeCell ref="D36:D37"/>
    <mergeCell ref="A37:B37"/>
    <mergeCell ref="A47:D47"/>
    <mergeCell ref="A57:B57"/>
    <mergeCell ref="A58:D58"/>
    <mergeCell ref="A65:B65"/>
    <mergeCell ref="A66:D66"/>
    <mergeCell ref="A46:B46"/>
    <mergeCell ref="A78:D78"/>
    <mergeCell ref="A80:C80"/>
    <mergeCell ref="A88:B88"/>
    <mergeCell ref="B82:C82"/>
    <mergeCell ref="B83:C83"/>
    <mergeCell ref="B84:C84"/>
    <mergeCell ref="A85:C85"/>
    <mergeCell ref="B86:C86"/>
    <mergeCell ref="A87:C87"/>
    <mergeCell ref="B81:C81"/>
  </mergeCells>
  <pageMargins left="0.51181102362204722" right="0.51181102362204722" top="0.78740157480314965" bottom="0.78740157480314965" header="0.31496062992125984" footer="0.31496062992125984"/>
  <pageSetup paperSize="9" scale="80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F46C781DD784FB3F260CB968CDB40" ma:contentTypeVersion="12" ma:contentTypeDescription="Criar um novo documento." ma:contentTypeScope="" ma:versionID="a2edf6aea5d8da4dbeb8412013d85a22">
  <xsd:schema xmlns:xsd="http://www.w3.org/2001/XMLSchema" xmlns:xs="http://www.w3.org/2001/XMLSchema" xmlns:p="http://schemas.microsoft.com/office/2006/metadata/properties" xmlns:ns2="c193c7c0-0ea7-41d1-b7e6-44acf99b1c9b" xmlns:ns3="60b9a7da-1a1e-466e-8949-67fbc3237713" targetNamespace="http://schemas.microsoft.com/office/2006/metadata/properties" ma:root="true" ma:fieldsID="e0c609b0811342555891d096cd80139c" ns2:_="" ns3:_="">
    <xsd:import namespace="c193c7c0-0ea7-41d1-b7e6-44acf99b1c9b"/>
    <xsd:import namespace="60b9a7da-1a1e-466e-8949-67fbc32377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3c7c0-0ea7-41d1-b7e6-44acf99b1c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ec1ecb-4e4b-4cca-8e30-473c4f161c63}" ma:internalName="TaxCatchAll" ma:showField="CatchAllData" ma:web="c193c7c0-0ea7-41d1-b7e6-44acf99b1c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9a7da-1a1e-466e-8949-67fbc3237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m" ma:readOnly="false" ma:fieldId="{5cf76f15-5ced-4ddc-b409-7134ff3c332f}" ma:taxonomyMulti="true" ma:sspId="a6a1e614-b9a3-42af-9056-9c81558d6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b9a7da-1a1e-466e-8949-67fbc3237713">
      <Terms xmlns="http://schemas.microsoft.com/office/infopath/2007/PartnerControls"/>
    </lcf76f155ced4ddcb4097134ff3c332f>
    <TaxCatchAll xmlns="c193c7c0-0ea7-41d1-b7e6-44acf99b1c9b" xsi:nil="true"/>
  </documentManagement>
</p:properties>
</file>

<file path=customXml/itemProps1.xml><?xml version="1.0" encoding="utf-8"?>
<ds:datastoreItem xmlns:ds="http://schemas.openxmlformats.org/officeDocument/2006/customXml" ds:itemID="{832DBA60-B422-4345-9795-547512F402C1}"/>
</file>

<file path=customXml/itemProps2.xml><?xml version="1.0" encoding="utf-8"?>
<ds:datastoreItem xmlns:ds="http://schemas.openxmlformats.org/officeDocument/2006/customXml" ds:itemID="{10AB05F3-7977-4D65-B254-B569715A086F}"/>
</file>

<file path=customXml/itemProps3.xml><?xml version="1.0" encoding="utf-8"?>
<ds:datastoreItem xmlns:ds="http://schemas.openxmlformats.org/officeDocument/2006/customXml" ds:itemID="{7BB535A0-CDEC-4415-BD54-CD8E05982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luiz.fernandes</dc:creator>
  <cp:keywords/>
  <dc:description/>
  <cp:lastModifiedBy>Tayla Reis - Assessoria Jurídica e Documental SFIEMT</cp:lastModifiedBy>
  <cp:revision/>
  <dcterms:created xsi:type="dcterms:W3CDTF">2017-10-20T11:38:56Z</dcterms:created>
  <dcterms:modified xsi:type="dcterms:W3CDTF">2023-02-07T13:02:01Z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0x010100EE4F46C781DD784FB3F260CB968CDB40</vt:lpwstr>
  </property>
  <property fmtid="{D5CDD505-2E9C-101B-9397-08002B2CF9AE}" pid="3" name="MediaServiceImageTags">
    <vt:lpwstr/>
  </property>
</Properties>
</file>