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lexsandro.gomes\Desktop\CONCORRENCIA 010-2021 - PROJETOS SENAI DISTRITO\"/>
    </mc:Choice>
  </mc:AlternateContent>
  <bookViews>
    <workbookView xWindow="-120" yWindow="-120" windowWidth="29040" windowHeight="15840"/>
  </bookViews>
  <sheets>
    <sheet name="CRONOGRAMA" sheetId="10" r:id="rId1"/>
  </sheets>
  <functionGroups builtInGroupCount="18"/>
  <externalReferences>
    <externalReference r:id="rId2"/>
  </externalReferences>
  <definedNames>
    <definedName name="BDI">#REF!</definedName>
    <definedName name="BDI_EQUI">#REF!</definedName>
    <definedName name="CAMINHO_DO_BD">#REF!</definedName>
  </definedNames>
  <calcPr calcId="191029" iterate="1"/>
  <fileRecoveryPr autoRecover="0"/>
</workbook>
</file>

<file path=xl/calcChain.xml><?xml version="1.0" encoding="utf-8"?>
<calcChain xmlns="http://schemas.openxmlformats.org/spreadsheetml/2006/main">
  <c r="C15" i="10" l="1"/>
  <c r="C14" i="10"/>
  <c r="C13" i="10"/>
  <c r="I15" i="10" l="1"/>
  <c r="I14" i="10"/>
  <c r="I13" i="10"/>
  <c r="G15" i="10"/>
  <c r="G14" i="10"/>
  <c r="G13" i="10"/>
  <c r="E14" i="10"/>
  <c r="E15" i="10"/>
  <c r="E13" i="10"/>
  <c r="L14" i="10"/>
  <c r="L15" i="10"/>
  <c r="L13" i="10"/>
  <c r="K14" i="10" l="1"/>
  <c r="K15" i="10"/>
  <c r="K13" i="10"/>
  <c r="C17" i="10" l="1"/>
  <c r="I17" i="10" l="1"/>
  <c r="G17" i="10"/>
  <c r="E17" i="10"/>
  <c r="C18" i="10" l="1"/>
  <c r="K17" i="10"/>
  <c r="E6" i="10" l="1"/>
  <c r="D15" i="10"/>
  <c r="D14" i="10"/>
  <c r="D13" i="10"/>
  <c r="H17" i="10"/>
  <c r="J17" i="10"/>
  <c r="K18" i="10"/>
  <c r="F17" i="10"/>
  <c r="F18" i="10" s="1"/>
  <c r="E18" i="10"/>
  <c r="G18" i="10" s="1"/>
  <c r="I18" i="10" s="1"/>
  <c r="D17" i="10" l="1"/>
  <c r="D18" i="10" s="1"/>
  <c r="H18" i="10"/>
  <c r="J18" i="10" s="1"/>
  <c r="L17" i="10"/>
  <c r="L18" i="10" s="1"/>
</calcChain>
</file>

<file path=xl/sharedStrings.xml><?xml version="1.0" encoding="utf-8"?>
<sst xmlns="http://schemas.openxmlformats.org/spreadsheetml/2006/main" count="37" uniqueCount="29">
  <si>
    <t>CONSTRUTORA:</t>
  </si>
  <si>
    <t>DESCRIÇÃO</t>
  </si>
  <si>
    <t>SENAI - SERVIÇO NACIONAL DE APRENDIZAGEM INDUSTRIAL - DR/MT</t>
  </si>
  <si>
    <t>ITEM</t>
  </si>
  <si>
    <t>CRONOGRAMA FÍSICO FINANCEIRO</t>
  </si>
  <si>
    <t>SPN-FF-004</t>
  </si>
  <si>
    <t>Folha:          1 de 1</t>
  </si>
  <si>
    <t>Revisão:     01</t>
  </si>
  <si>
    <t>Data: 11/07/19</t>
  </si>
  <si>
    <t>VALOR:</t>
  </si>
  <si>
    <t>PROCESSO:</t>
  </si>
  <si>
    <t>RESPONSÁVEL TÉCNICO</t>
  </si>
  <si>
    <t>CRONOGRAMA FÍSICO-FINANCEIRO - OBRA:</t>
  </si>
  <si>
    <t>ETAPA TOTAL</t>
  </si>
  <si>
    <t>30 DIAS</t>
  </si>
  <si>
    <t>60 DIAS</t>
  </si>
  <si>
    <t xml:space="preserve">TOTAL </t>
  </si>
  <si>
    <t>(R$)</t>
  </si>
  <si>
    <t>(%)</t>
  </si>
  <si>
    <t>TOTAL</t>
  </si>
  <si>
    <t>TOTAL ACUMULADO</t>
  </si>
  <si>
    <t>UNIDADE OPERACIONAL: SENAI DISTRITO</t>
  </si>
  <si>
    <t>ENDEREÇO: AV. A, 956, Bairro: Distrito Industrial, CEP: 78.098-270</t>
  </si>
  <si>
    <t>CIDADE: CUIABÁ/MT</t>
  </si>
  <si>
    <t>PRAZO: 60 DIAS</t>
  </si>
  <si>
    <t>ELABORAÇÃO DE PROJETOS DA IMPLANTAÇÃO GERAL</t>
  </si>
  <si>
    <t>ELABORAÇÃO DE PROJETOS DO VESTIÁRIO</t>
  </si>
  <si>
    <t>45 DIAS</t>
  </si>
  <si>
    <t>ELABORAÇÃO DE PROJETOS DO CIET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</si>
</sst>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&quot;* #,##0.00_);_(&quot;R$&quot;* \(#,##0.00\);_(&quot;R$&quot;* &quot;-&quot;??_);_(@_)"/>
    <numFmt numFmtId="166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Garamond"/>
      <family val="1"/>
    </font>
    <font>
      <b/>
      <sz val="14"/>
      <color indexed="8"/>
      <name val="Arial"/>
      <family val="2"/>
    </font>
    <font>
      <b/>
      <sz val="10"/>
      <color indexed="9"/>
      <name val="Arial Narrow"/>
      <family val="2"/>
    </font>
    <font>
      <sz val="11"/>
      <name val="Garamond"/>
      <family val="1"/>
    </font>
    <font>
      <b/>
      <sz val="1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3" borderId="1" applyNumberFormat="0" applyAlignment="0" applyProtection="0"/>
    <xf numFmtId="9" fontId="4" fillId="0" borderId="0" applyFont="0" applyFill="0" applyBorder="0" applyAlignment="0" applyProtection="0"/>
    <xf numFmtId="0" fontId="7" fillId="2" borderId="2" applyNumberFormat="0" applyAlignment="0" applyProtection="0"/>
    <xf numFmtId="0" fontId="4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5" fillId="0" borderId="15" xfId="0" applyFont="1" applyBorder="1" applyAlignment="1">
      <alignment horizontal="center" vertical="top" wrapText="1"/>
    </xf>
    <xf numFmtId="0" fontId="9" fillId="4" borderId="34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39" fontId="16" fillId="0" borderId="14" xfId="1" applyNumberFormat="1" applyFont="1" applyFill="1" applyBorder="1" applyAlignment="1" applyProtection="1">
      <alignment horizontal="right" vertical="center" wrapText="1"/>
      <protection locked="0"/>
    </xf>
    <xf numFmtId="39" fontId="16" fillId="0" borderId="18" xfId="1" applyNumberFormat="1" applyFont="1" applyFill="1" applyBorder="1" applyAlignment="1" applyProtection="1">
      <alignment horizontal="right" vertical="center" wrapText="1"/>
      <protection locked="0"/>
    </xf>
    <xf numFmtId="39" fontId="16" fillId="0" borderId="13" xfId="1" applyNumberFormat="1" applyFont="1" applyFill="1" applyBorder="1" applyAlignment="1" applyProtection="1">
      <alignment horizontal="right" vertical="center" wrapText="1"/>
      <protection locked="0"/>
    </xf>
    <xf numFmtId="39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21" fillId="5" borderId="32" xfId="0" applyFont="1" applyFill="1" applyBorder="1" applyAlignment="1" applyProtection="1">
      <alignment horizontal="center" vertical="center" wrapText="1"/>
      <protection locked="0"/>
    </xf>
    <xf numFmtId="4" fontId="17" fillId="5" borderId="23" xfId="0" applyNumberFormat="1" applyFont="1" applyFill="1" applyBorder="1" applyAlignment="1" applyProtection="1">
      <alignment horizontal="right" vertical="center"/>
      <protection locked="0"/>
    </xf>
    <xf numFmtId="0" fontId="6" fillId="5" borderId="28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44" fontId="17" fillId="5" borderId="12" xfId="16" applyFont="1" applyFill="1" applyBorder="1" applyAlignment="1" applyProtection="1">
      <alignment horizontal="right" vertical="center"/>
      <protection locked="0"/>
    </xf>
    <xf numFmtId="44" fontId="17" fillId="5" borderId="23" xfId="0" applyNumberFormat="1" applyFont="1" applyFill="1" applyBorder="1" applyAlignment="1" applyProtection="1">
      <alignment horizontal="left" vertical="center"/>
      <protection locked="0"/>
    </xf>
    <xf numFmtId="10" fontId="22" fillId="0" borderId="14" xfId="2" applyNumberFormat="1" applyFont="1" applyFill="1" applyBorder="1" applyAlignment="1" applyProtection="1">
      <alignment horizontal="right" vertical="center" wrapText="1"/>
      <protection locked="0"/>
    </xf>
    <xf numFmtId="9" fontId="17" fillId="5" borderId="14" xfId="2" applyFont="1" applyFill="1" applyBorder="1" applyAlignment="1" applyProtection="1">
      <alignment horizontal="center" vertical="center"/>
      <protection locked="0"/>
    </xf>
    <xf numFmtId="9" fontId="17" fillId="5" borderId="7" xfId="0" applyNumberFormat="1" applyFont="1" applyFill="1" applyBorder="1" applyAlignment="1" applyProtection="1">
      <alignment horizontal="center" vertical="center"/>
      <protection locked="0"/>
    </xf>
    <xf numFmtId="10" fontId="22" fillId="0" borderId="13" xfId="2" applyNumberFormat="1" applyFont="1" applyFill="1" applyBorder="1" applyAlignment="1" applyProtection="1">
      <alignment horizontal="right" vertical="center" wrapText="1"/>
      <protection locked="0"/>
    </xf>
    <xf numFmtId="39" fontId="22" fillId="0" borderId="5" xfId="1" applyNumberFormat="1" applyFont="1" applyFill="1" applyBorder="1" applyAlignment="1" applyProtection="1">
      <alignment horizontal="right" vertical="center" wrapText="1"/>
      <protection locked="0"/>
    </xf>
    <xf numFmtId="10" fontId="22" fillId="0" borderId="3" xfId="2" applyNumberFormat="1" applyFont="1" applyFill="1" applyBorder="1" applyAlignment="1" applyProtection="1">
      <alignment horizontal="right" vertical="center" wrapText="1"/>
      <protection locked="0"/>
    </xf>
    <xf numFmtId="10" fontId="22" fillId="0" borderId="9" xfId="2" applyNumberFormat="1" applyFont="1" applyFill="1" applyBorder="1" applyAlignment="1" applyProtection="1">
      <alignment horizontal="right" vertical="center" wrapText="1"/>
      <protection locked="0"/>
    </xf>
    <xf numFmtId="44" fontId="17" fillId="5" borderId="18" xfId="16" applyFont="1" applyFill="1" applyBorder="1" applyAlignment="1" applyProtection="1">
      <alignment horizontal="right" vertical="center"/>
      <protection locked="0"/>
    </xf>
    <xf numFmtId="44" fontId="17" fillId="5" borderId="24" xfId="16" applyFont="1" applyFill="1" applyBorder="1" applyAlignment="1" applyProtection="1">
      <alignment horizontal="right" vertical="center"/>
      <protection locked="0"/>
    </xf>
    <xf numFmtId="10" fontId="17" fillId="5" borderId="13" xfId="2" applyNumberFormat="1" applyFont="1" applyFill="1" applyBorder="1" applyAlignment="1" applyProtection="1">
      <alignment horizontal="right" vertical="center"/>
      <protection locked="0"/>
    </xf>
    <xf numFmtId="10" fontId="17" fillId="5" borderId="32" xfId="2" applyNumberFormat="1" applyFont="1" applyFill="1" applyBorder="1" applyAlignment="1" applyProtection="1">
      <alignment horizontal="right" vertical="center"/>
      <protection locked="0"/>
    </xf>
    <xf numFmtId="10" fontId="17" fillId="5" borderId="14" xfId="2" applyNumberFormat="1" applyFont="1" applyFill="1" applyBorder="1" applyAlignment="1" applyProtection="1">
      <alignment horizontal="right" vertical="center"/>
      <protection locked="0"/>
    </xf>
    <xf numFmtId="44" fontId="17" fillId="5" borderId="23" xfId="16" applyFont="1" applyFill="1" applyBorder="1" applyAlignment="1" applyProtection="1">
      <alignment horizontal="right" vertical="center"/>
      <protection locked="0"/>
    </xf>
    <xf numFmtId="9" fontId="17" fillId="5" borderId="7" xfId="2" applyFont="1" applyFill="1" applyBorder="1" applyAlignment="1" applyProtection="1">
      <alignment horizontal="right" vertical="center"/>
      <protection locked="0"/>
    </xf>
    <xf numFmtId="10" fontId="17" fillId="5" borderId="7" xfId="2" applyNumberFormat="1" applyFont="1" applyFill="1" applyBorder="1" applyAlignment="1" applyProtection="1">
      <alignment horizontal="right" vertical="center"/>
      <protection locked="0"/>
    </xf>
    <xf numFmtId="0" fontId="9" fillId="4" borderId="32" xfId="0" applyFont="1" applyFill="1" applyBorder="1" applyAlignment="1" applyProtection="1">
      <alignment vertical="center" wrapText="1"/>
      <protection locked="0"/>
    </xf>
    <xf numFmtId="44" fontId="13" fillId="0" borderId="21" xfId="16" applyFont="1" applyFill="1" applyBorder="1" applyAlignment="1" applyProtection="1">
      <alignment horizontal="center" vertical="center" wrapText="1"/>
      <protection locked="0"/>
    </xf>
    <xf numFmtId="10" fontId="9" fillId="0" borderId="22" xfId="2" applyNumberFormat="1" applyFont="1" applyFill="1" applyBorder="1" applyAlignment="1" applyProtection="1">
      <alignment horizontal="right" vertical="center" wrapText="1"/>
      <protection locked="0"/>
    </xf>
    <xf numFmtId="44" fontId="13" fillId="0" borderId="12" xfId="16" applyFont="1" applyFill="1" applyBorder="1" applyAlignment="1" applyProtection="1">
      <alignment horizontal="center" vertical="center" wrapText="1"/>
      <protection locked="0"/>
    </xf>
    <xf numFmtId="10" fontId="9" fillId="0" borderId="14" xfId="2" applyNumberFormat="1" applyFont="1" applyFill="1" applyBorder="1" applyAlignment="1" applyProtection="1">
      <alignment horizontal="right" vertical="center" wrapText="1"/>
      <protection locked="0"/>
    </xf>
    <xf numFmtId="39" fontId="9" fillId="0" borderId="8" xfId="1" applyNumberFormat="1" applyFont="1" applyFill="1" applyBorder="1" applyAlignment="1" applyProtection="1">
      <alignment horizontal="right" vertical="center" wrapText="1"/>
      <protection locked="0"/>
    </xf>
    <xf numFmtId="9" fontId="9" fillId="0" borderId="9" xfId="2" applyFont="1" applyFill="1" applyBorder="1" applyAlignment="1" applyProtection="1">
      <alignment horizontal="right" vertical="center" wrapText="1"/>
      <protection locked="0"/>
    </xf>
    <xf numFmtId="44" fontId="0" fillId="0" borderId="0" xfId="16" applyFont="1"/>
    <xf numFmtId="44" fontId="17" fillId="5" borderId="23" xfId="0" applyNumberFormat="1" applyFont="1" applyFill="1" applyBorder="1" applyAlignment="1" applyProtection="1">
      <alignment horizontal="right" vertical="center"/>
      <protection locked="0"/>
    </xf>
    <xf numFmtId="10" fontId="17" fillId="5" borderId="7" xfId="0" applyNumberFormat="1" applyFont="1" applyFill="1" applyBorder="1" applyAlignment="1" applyProtection="1">
      <alignment horizontal="right" vertical="center"/>
      <protection locked="0"/>
    </xf>
    <xf numFmtId="9" fontId="0" fillId="0" borderId="0" xfId="2" applyFont="1"/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  <protection locked="0"/>
    </xf>
    <xf numFmtId="0" fontId="9" fillId="4" borderId="24" xfId="0" applyFont="1" applyFill="1" applyBorder="1" applyAlignment="1" applyProtection="1">
      <alignment horizontal="left" vertical="center" wrapText="1"/>
      <protection locked="0"/>
    </xf>
    <xf numFmtId="0" fontId="13" fillId="4" borderId="6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9" fillId="4" borderId="33" xfId="0" applyFont="1" applyFill="1" applyBorder="1" applyAlignment="1" applyProtection="1">
      <alignment horizontal="left" vertical="center" wrapText="1"/>
      <protection locked="0"/>
    </xf>
    <xf numFmtId="0" fontId="9" fillId="4" borderId="34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4" fontId="9" fillId="4" borderId="32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27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0" fillId="0" borderId="31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 applyProtection="1">
      <alignment horizontal="left" vertical="center" wrapText="1"/>
      <protection locked="0"/>
    </xf>
    <xf numFmtId="0" fontId="9" fillId="4" borderId="13" xfId="0" applyFont="1" applyFill="1" applyBorder="1" applyAlignment="1" applyProtection="1">
      <alignment vertical="center" wrapText="1"/>
      <protection locked="0"/>
    </xf>
    <xf numFmtId="0" fontId="9" fillId="4" borderId="16" xfId="0" applyFont="1" applyFill="1" applyBorder="1" applyAlignment="1" applyProtection="1">
      <alignment vertical="center" wrapText="1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</cellXfs>
  <cellStyles count="20">
    <cellStyle name="Célula de Verificação" xfId="1" builtinId="23" customBuiltin="1"/>
    <cellStyle name="Moeda" xfId="16" builtinId="4"/>
    <cellStyle name="Moeda 10" xfId="12"/>
    <cellStyle name="Moeda 2" xfId="13"/>
    <cellStyle name="Moeda 5" xfId="9"/>
    <cellStyle name="Normal" xfId="0" builtinId="0"/>
    <cellStyle name="Normal 13 2" xfId="17"/>
    <cellStyle name="Normal 2" xfId="5"/>
    <cellStyle name="Normal 3 2" xfId="4"/>
    <cellStyle name="Normal 3 3" xfId="6"/>
    <cellStyle name="Normal 4 2" xfId="8"/>
    <cellStyle name="Porcentagem" xfId="2" builtinId="5"/>
    <cellStyle name="Porcentagem 2" xfId="7"/>
    <cellStyle name="Porcentagem 2 2" xfId="19"/>
    <cellStyle name="Saída" xfId="3" builtinId="21" customBuiltin="1"/>
    <cellStyle name="Separador de milhares 2" xfId="15"/>
    <cellStyle name="Separador de milhares 2 2" xfId="11"/>
    <cellStyle name="Vírgula 14" xfId="14"/>
    <cellStyle name="Vírgula 2" xfId="10"/>
    <cellStyle name="Vírgula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432289</xdr:colOff>
      <xdr:row>0</xdr:row>
      <xdr:rowOff>73270</xdr:rowOff>
    </xdr:from>
    <xdr:to>
      <xdr:col>1</xdr:col>
      <xdr:colOff>2518264</xdr:colOff>
      <xdr:row>2</xdr:row>
      <xdr:rowOff>187570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9EB42A0-BF60-48D1-B133-D68A5ACB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289" y="73270"/>
          <a:ext cx="2584206" cy="700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RAS%20ENG.%20GIULIAN\9.%20SENAI%20DISTRITO\2020.13.05.%20PROJETOS%202&#170;%20ETAPA\00.%20LICITA&#199;&#195;O%20PROJETOS\ANEXO%20I-B_Planilha%20Or&#231;ament&#225;ria\2020.06.06%20PLANILHA%20ELABORA&#199;&#195;O%20PROJETOS%202&#170;%20ETAPA%20SENAI%20DISTRI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RESUMO"/>
      <sheetName val="CONTRATAÇÃO PROJETOS"/>
      <sheetName val="MEMORIA DE CALCULO ÁREAS"/>
      <sheetName val="COMPOSIÇÃO DO BDI"/>
      <sheetName val="COMPOSIÇÃO DO BDI DIFERENCIADO"/>
      <sheetName val="MAPA COTAÇÕES PROJ"/>
      <sheetName val="CRONOGRAMA"/>
    </sheetNames>
    <sheetDataSet>
      <sheetData sheetId="0"/>
      <sheetData sheetId="1">
        <row r="14">
          <cell r="F14">
            <v>82324.080920100008</v>
          </cell>
        </row>
        <row r="25">
          <cell r="F25">
            <v>10936.853480849997</v>
          </cell>
        </row>
        <row r="34">
          <cell r="F34">
            <v>22270.20870345</v>
          </cell>
        </row>
      </sheetData>
      <sheetData sheetId="2">
        <row r="10">
          <cell r="F10" t="str">
            <v>%</v>
          </cell>
        </row>
      </sheetData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="130" zoomScaleNormal="115" zoomScaleSheetLayoutView="130" workbookViewId="0">
      <selection activeCell="J15" sqref="J15"/>
    </sheetView>
  </sheetViews>
  <sheetFormatPr defaultRowHeight="12.75" x14ac:dyDescent="0.2"/>
  <cols>
    <col min="1" max="1" width="7.42578125" customWidth="1"/>
    <col min="2" max="2" width="45.7109375" customWidth="1"/>
    <col min="3" max="3" width="14.42578125" customWidth="1"/>
    <col min="4" max="4" width="10.28515625" customWidth="1"/>
    <col min="5" max="5" width="15" customWidth="1"/>
    <col min="6" max="6" width="10.140625" customWidth="1"/>
    <col min="7" max="7" width="14.28515625" customWidth="1"/>
    <col min="8" max="8" width="9.5703125" customWidth="1"/>
    <col min="9" max="9" width="12.85546875" customWidth="1"/>
    <col min="10" max="10" width="9.28515625" bestFit="1" customWidth="1"/>
    <col min="11" max="11" width="16.28515625" customWidth="1"/>
  </cols>
  <sheetData>
    <row r="1" spans="1:12" ht="23.25" customHeight="1" x14ac:dyDescent="0.2">
      <c r="A1" s="78"/>
      <c r="B1" s="100"/>
      <c r="C1" s="78" t="s">
        <v>4</v>
      </c>
      <c r="D1" s="79"/>
      <c r="E1" s="79"/>
      <c r="F1" s="79"/>
      <c r="G1" s="79"/>
      <c r="H1" s="79"/>
      <c r="I1" s="79"/>
      <c r="J1" s="84" t="s">
        <v>5</v>
      </c>
      <c r="K1" s="85"/>
      <c r="L1" s="86"/>
    </row>
    <row r="2" spans="1:12" ht="23.25" customHeight="1" x14ac:dyDescent="0.2">
      <c r="A2" s="80"/>
      <c r="B2" s="101"/>
      <c r="C2" s="80"/>
      <c r="D2" s="81"/>
      <c r="E2" s="81"/>
      <c r="F2" s="81"/>
      <c r="G2" s="81"/>
      <c r="H2" s="81"/>
      <c r="I2" s="81"/>
      <c r="J2" s="87"/>
      <c r="K2" s="88"/>
      <c r="L2" s="89"/>
    </row>
    <row r="3" spans="1:12" ht="23.25" customHeight="1" x14ac:dyDescent="0.2">
      <c r="A3" s="82"/>
      <c r="B3" s="102"/>
      <c r="C3" s="82"/>
      <c r="D3" s="83"/>
      <c r="E3" s="83"/>
      <c r="F3" s="83"/>
      <c r="G3" s="83"/>
      <c r="H3" s="83"/>
      <c r="I3" s="83"/>
      <c r="J3" s="1" t="s">
        <v>6</v>
      </c>
      <c r="K3" s="1" t="s">
        <v>7</v>
      </c>
      <c r="L3" s="26" t="s">
        <v>8</v>
      </c>
    </row>
    <row r="4" spans="1:12" ht="15.75" x14ac:dyDescent="0.2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2" ht="28.5" customHeight="1" x14ac:dyDescent="0.2">
      <c r="A5" s="93" t="s">
        <v>21</v>
      </c>
      <c r="B5" s="94"/>
      <c r="C5" s="95"/>
      <c r="D5" s="96" t="s">
        <v>22</v>
      </c>
      <c r="E5" s="97"/>
      <c r="F5" s="97"/>
      <c r="G5" s="97"/>
      <c r="H5" s="97"/>
      <c r="I5" s="98" t="s">
        <v>23</v>
      </c>
      <c r="J5" s="94"/>
      <c r="K5" s="94"/>
      <c r="L5" s="99"/>
    </row>
    <row r="6" spans="1:12" ht="13.5" thickBot="1" x14ac:dyDescent="0.25">
      <c r="A6" s="65" t="s">
        <v>0</v>
      </c>
      <c r="B6" s="66"/>
      <c r="C6" s="67"/>
      <c r="D6" s="48" t="s">
        <v>9</v>
      </c>
      <c r="E6" s="75">
        <f>C18</f>
        <v>115531.14310440001</v>
      </c>
      <c r="F6" s="67"/>
      <c r="G6" s="76" t="s">
        <v>24</v>
      </c>
      <c r="H6" s="77"/>
      <c r="I6" s="68" t="s">
        <v>10</v>
      </c>
      <c r="J6" s="68"/>
      <c r="K6" s="68"/>
      <c r="L6" s="69"/>
    </row>
    <row r="7" spans="1:12" ht="13.5" thickBot="1" x14ac:dyDescent="0.25">
      <c r="A7" s="70" t="s">
        <v>11</v>
      </c>
      <c r="B7" s="71"/>
      <c r="C7" s="71"/>
      <c r="D7" s="2"/>
      <c r="E7" s="2"/>
      <c r="F7" s="2"/>
      <c r="G7" s="2"/>
      <c r="H7" s="3"/>
      <c r="I7" s="3"/>
      <c r="J7" s="3"/>
      <c r="K7" s="3"/>
      <c r="L7" s="4"/>
    </row>
    <row r="8" spans="1:12" ht="15.75" thickBot="1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2" ht="18.75" thickBot="1" x14ac:dyDescent="0.25">
      <c r="A9" s="59" t="s">
        <v>12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</row>
    <row r="10" spans="1:12" ht="13.5" thickBo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">
      <c r="A11" s="8" t="s">
        <v>3</v>
      </c>
      <c r="B11" s="22" t="s">
        <v>1</v>
      </c>
      <c r="C11" s="62" t="s">
        <v>13</v>
      </c>
      <c r="D11" s="63"/>
      <c r="E11" s="62" t="s">
        <v>14</v>
      </c>
      <c r="F11" s="64"/>
      <c r="G11" s="62" t="s">
        <v>27</v>
      </c>
      <c r="H11" s="63"/>
      <c r="I11" s="62" t="s">
        <v>15</v>
      </c>
      <c r="J11" s="63"/>
      <c r="K11" s="62" t="s">
        <v>16</v>
      </c>
      <c r="L11" s="63"/>
    </row>
    <row r="12" spans="1:12" ht="13.5" thickBot="1" x14ac:dyDescent="0.25">
      <c r="A12" s="9"/>
      <c r="B12" s="23"/>
      <c r="C12" s="10" t="s">
        <v>17</v>
      </c>
      <c r="D12" s="11" t="s">
        <v>18</v>
      </c>
      <c r="E12" s="10" t="s">
        <v>17</v>
      </c>
      <c r="F12" s="12" t="s">
        <v>18</v>
      </c>
      <c r="G12" s="10" t="s">
        <v>17</v>
      </c>
      <c r="H12" s="11" t="s">
        <v>18</v>
      </c>
      <c r="I12" s="10" t="s">
        <v>17</v>
      </c>
      <c r="J12" s="11" t="s">
        <v>18</v>
      </c>
      <c r="K12" s="10" t="s">
        <v>17</v>
      </c>
      <c r="L12" s="11" t="s">
        <v>18</v>
      </c>
    </row>
    <row r="13" spans="1:12" ht="14.25" customHeight="1" x14ac:dyDescent="0.2">
      <c r="A13" s="27">
        <v>1</v>
      </c>
      <c r="B13" s="24" t="s">
        <v>25</v>
      </c>
      <c r="C13" s="49">
        <f>'[1]CONTRATAÇÃO PROJETOS'!$F$14</f>
        <v>82324.080920100008</v>
      </c>
      <c r="D13" s="50">
        <f>C13/C18</f>
        <v>0.71257046981442607</v>
      </c>
      <c r="E13" s="37">
        <f>$C13*F13</f>
        <v>16464.816184020001</v>
      </c>
      <c r="F13" s="38">
        <v>0.2</v>
      </c>
      <c r="G13" s="37">
        <f>$C13*H13</f>
        <v>49394.448552060006</v>
      </c>
      <c r="H13" s="39">
        <v>0.6</v>
      </c>
      <c r="I13" s="37">
        <f t="shared" ref="I13:I15" si="0">$C13*J13</f>
        <v>16464.816184020001</v>
      </c>
      <c r="J13" s="39">
        <v>0.2</v>
      </c>
      <c r="K13" s="53">
        <f>E13+G13+I13</f>
        <v>82324.080920100008</v>
      </c>
      <c r="L13" s="54">
        <f>F13+H13+J13</f>
        <v>1</v>
      </c>
    </row>
    <row r="14" spans="1:12" x14ac:dyDescent="0.2">
      <c r="A14" s="28">
        <v>2</v>
      </c>
      <c r="B14" s="25" t="s">
        <v>26</v>
      </c>
      <c r="C14" s="51">
        <f>'[1]CONTRATAÇÃO PROJETOS'!$F$25</f>
        <v>10936.853480849997</v>
      </c>
      <c r="D14" s="52">
        <f>C14/C18</f>
        <v>9.4665846688341701E-2</v>
      </c>
      <c r="E14" s="37">
        <f t="shared" ref="E14:G15" si="1">$C14*F14</f>
        <v>6562.1120885099981</v>
      </c>
      <c r="F14" s="36">
        <v>0.6</v>
      </c>
      <c r="G14" s="37">
        <f t="shared" si="1"/>
        <v>2187.3706961699995</v>
      </c>
      <c r="H14" s="33">
        <v>0.2</v>
      </c>
      <c r="I14" s="37">
        <f t="shared" si="0"/>
        <v>2187.3706961699995</v>
      </c>
      <c r="J14" s="33">
        <v>0.2</v>
      </c>
      <c r="K14" s="53">
        <f t="shared" ref="K14:K15" si="2">E14+G14+I14</f>
        <v>10936.853480849997</v>
      </c>
      <c r="L14" s="54">
        <f t="shared" ref="L14:L15" si="3">F14+H14+J14</f>
        <v>1</v>
      </c>
    </row>
    <row r="15" spans="1:12" x14ac:dyDescent="0.2">
      <c r="A15" s="28">
        <v>3</v>
      </c>
      <c r="B15" s="25" t="s">
        <v>28</v>
      </c>
      <c r="C15" s="51">
        <f>'[1]CONTRATAÇÃO PROJETOS'!$F$34</f>
        <v>22270.20870345</v>
      </c>
      <c r="D15" s="52">
        <f>C15/C18</f>
        <v>0.19276368349723216</v>
      </c>
      <c r="E15" s="37">
        <f t="shared" si="1"/>
        <v>4454.0417406900006</v>
      </c>
      <c r="F15" s="36">
        <v>0.2</v>
      </c>
      <c r="G15" s="37">
        <f t="shared" si="1"/>
        <v>6681.0626110349995</v>
      </c>
      <c r="H15" s="33">
        <v>0.3</v>
      </c>
      <c r="I15" s="37">
        <f t="shared" si="0"/>
        <v>11135.104351725</v>
      </c>
      <c r="J15" s="33">
        <v>0.5</v>
      </c>
      <c r="K15" s="53">
        <f t="shared" si="2"/>
        <v>22270.20870345</v>
      </c>
      <c r="L15" s="54">
        <f t="shared" si="3"/>
        <v>1</v>
      </c>
    </row>
    <row r="16" spans="1:12" ht="5.25" customHeight="1" x14ac:dyDescent="0.2">
      <c r="A16" s="28"/>
      <c r="B16" s="18"/>
      <c r="C16" s="17"/>
      <c r="D16" s="13"/>
      <c r="E16" s="14"/>
      <c r="F16" s="15"/>
      <c r="G16" s="16"/>
      <c r="H16" s="13"/>
      <c r="I16" s="16"/>
      <c r="J16" s="13"/>
      <c r="K16" s="16"/>
      <c r="L16" s="13"/>
    </row>
    <row r="17" spans="1:12" ht="15" x14ac:dyDescent="0.2">
      <c r="A17" s="29"/>
      <c r="B17" s="19" t="s">
        <v>19</v>
      </c>
      <c r="C17" s="31">
        <f>SUM(C13:C15)</f>
        <v>115531.14310440001</v>
      </c>
      <c r="D17" s="34">
        <f>SUM(D13:D15)</f>
        <v>0.99999999999999989</v>
      </c>
      <c r="E17" s="40">
        <f>SUM(E13:E15)</f>
        <v>27480.970013220001</v>
      </c>
      <c r="F17" s="42">
        <f>E17/C18</f>
        <v>0.23786633867533669</v>
      </c>
      <c r="G17" s="40">
        <f>SUM(G13:G15)</f>
        <v>58262.881859265006</v>
      </c>
      <c r="H17" s="44">
        <f>G17/C18</f>
        <v>0.50430455627549364</v>
      </c>
      <c r="I17" s="40">
        <f>SUM(I13:I15)</f>
        <v>29787.291231915002</v>
      </c>
      <c r="J17" s="44">
        <f>I17/C18</f>
        <v>0.25782910504916967</v>
      </c>
      <c r="K17" s="31">
        <f>SUM(K13:K15)</f>
        <v>115531.14310440001</v>
      </c>
      <c r="L17" s="44">
        <f>K17/I18</f>
        <v>0.99999999999999989</v>
      </c>
    </row>
    <row r="18" spans="1:12" ht="15.75" thickBot="1" x14ac:dyDescent="0.25">
      <c r="A18" s="30"/>
      <c r="B18" s="20" t="s">
        <v>20</v>
      </c>
      <c r="C18" s="32">
        <f>C17</f>
        <v>115531.14310440001</v>
      </c>
      <c r="D18" s="35">
        <f>D17</f>
        <v>0.99999999999999989</v>
      </c>
      <c r="E18" s="41">
        <f>E17</f>
        <v>27480.970013220001</v>
      </c>
      <c r="F18" s="43">
        <f>F17</f>
        <v>0.23786633867533669</v>
      </c>
      <c r="G18" s="45">
        <f>G17+E18</f>
        <v>85743.851872485015</v>
      </c>
      <c r="H18" s="47">
        <f>H17+F18</f>
        <v>0.74217089495083033</v>
      </c>
      <c r="I18" s="21">
        <f>I17+G18</f>
        <v>115531.14310440002</v>
      </c>
      <c r="J18" s="46">
        <f>J17+H18</f>
        <v>1</v>
      </c>
      <c r="K18" s="56">
        <f>K17</f>
        <v>115531.14310440001</v>
      </c>
      <c r="L18" s="57">
        <f>L17</f>
        <v>0.99999999999999989</v>
      </c>
    </row>
    <row r="20" spans="1:12" x14ac:dyDescent="0.2">
      <c r="E20" s="55"/>
      <c r="G20" s="55"/>
      <c r="I20" s="55"/>
    </row>
    <row r="23" spans="1:12" x14ac:dyDescent="0.2">
      <c r="D23" s="58"/>
    </row>
  </sheetData>
  <mergeCells count="19">
    <mergeCell ref="C1:I3"/>
    <mergeCell ref="J1:L2"/>
    <mergeCell ref="A4:L4"/>
    <mergeCell ref="A5:C5"/>
    <mergeCell ref="D5:H5"/>
    <mergeCell ref="I5:L5"/>
    <mergeCell ref="A1:B3"/>
    <mergeCell ref="A6:C6"/>
    <mergeCell ref="I6:L6"/>
    <mergeCell ref="A7:C7"/>
    <mergeCell ref="A8:L8"/>
    <mergeCell ref="E6:F6"/>
    <mergeCell ref="G6:H6"/>
    <mergeCell ref="A9:L9"/>
    <mergeCell ref="C11:D11"/>
    <mergeCell ref="E11:F11"/>
    <mergeCell ref="G11:H11"/>
    <mergeCell ref="I11:J11"/>
    <mergeCell ref="K11:L11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301DD075631F489FB52B8A646562BE" ma:contentTypeVersion="10" ma:contentTypeDescription="Crie um novo documento." ma:contentTypeScope="" ma:versionID="2b244ace2a5371bc12325551ddb962bc">
  <xsd:schema xmlns:xsd="http://www.w3.org/2001/XMLSchema" xmlns:xs="http://www.w3.org/2001/XMLSchema" xmlns:p="http://schemas.microsoft.com/office/2006/metadata/properties" xmlns:ns2="892e1768-c663-4c11-b2e6-7b3f0891167e" xmlns:ns3="8652b284-58f4-4e9f-b143-e826b79b45c6" targetNamespace="http://schemas.microsoft.com/office/2006/metadata/properties" ma:root="true" ma:fieldsID="75a3e624ebfa419d702b32b3c498b8c3" ns2:_="" ns3:_="">
    <xsd:import namespace="892e1768-c663-4c11-b2e6-7b3f0891167e"/>
    <xsd:import namespace="8652b284-58f4-4e9f-b143-e826b79b45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1768-c663-4c11-b2e6-7b3f08911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2b284-58f4-4e9f-b143-e826b79b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23236-78A0-4251-B64E-EF49EC81FC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56644-429E-4846-BF6D-36E6276D3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1768-c663-4c11-b2e6-7b3f0891167e"/>
    <ds:schemaRef ds:uri="8652b284-58f4-4e9f-b143-e826b79b45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4DDED8-E9AF-4CD1-A1E6-F3D573F133A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8652b284-58f4-4e9f-b143-e826b79b45c6"/>
    <ds:schemaRef ds:uri="http://schemas.microsoft.com/office/infopath/2007/PartnerControls"/>
    <ds:schemaRef ds:uri="http://schemas.microsoft.com/office/2006/documentManagement/types"/>
    <ds:schemaRef ds:uri="892e1768-c663-4c11-b2e6-7b3f0891167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ERMETE RABELLO LEITE</dc:creator>
  <cp:lastModifiedBy>Alexsandro Gomes - Licitação SFIEMT</cp:lastModifiedBy>
  <cp:lastPrinted>2020-10-06T14:42:48Z</cp:lastPrinted>
  <dcterms:created xsi:type="dcterms:W3CDTF">2006-06-23T20:18:04Z</dcterms:created>
  <dcterms:modified xsi:type="dcterms:W3CDTF">2021-07-23T13:55:21Z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0x0101001E301DD075631F489FB52B8A646562BE</vt:lpwstr>
  </property>
</Properties>
</file>